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Documenti\BARBA\CANONI\canoni decreti 2023\istat\"/>
    </mc:Choice>
  </mc:AlternateContent>
  <xr:revisionPtr revIDLastSave="0" documentId="13_ncr:1_{1CF85330-3CDB-465B-9A7B-C55C0D99A0CF}" xr6:coauthVersionLast="47" xr6:coauthVersionMax="47" xr10:uidLastSave="{00000000-0000-0000-0000-000000000000}"/>
  <bookViews>
    <workbookView xWindow="-108" yWindow="-108" windowWidth="23256" windowHeight="12576" firstSheet="1" activeTab="4" xr2:uid="{00000000-000D-0000-FFFF-FFFF00000000}"/>
  </bookViews>
  <sheets>
    <sheet name="DI 19 luglio 1989" sheetId="1" r:id="rId1"/>
    <sheet name="DI 15 novembre 1995" sheetId="2" r:id="rId2"/>
    <sheet name="Legge 27 dicembre 1996 n 296" sheetId="3" r:id="rId3"/>
    <sheet name="Misura minima applicabile" sheetId="4" r:id="rId4"/>
    <sheet name="Canoni Autorità Portuali" sheetId="5" r:id="rId5"/>
    <sheet name="Foglio1" sheetId="6" r:id="rId6"/>
    <sheet name="Foglio2" sheetId="7" r:id="rId7"/>
  </sheets>
  <definedNames>
    <definedName name="_xlnm._FilterDatabase" localSheetId="0" hidden="1">'DI 19 luglio 1989'!$A$56:$D$96</definedName>
    <definedName name="_xlnm.Print_Area" localSheetId="1">'DI 15 novembre 1995'!$A$1:$D$110</definedName>
    <definedName name="_xlnm.Print_Area" localSheetId="0">'DI 19 luglio 1989'!$A$1:$F$220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4" l="1"/>
  <c r="E142" i="3"/>
  <c r="D110" i="2"/>
  <c r="D109" i="2"/>
  <c r="F222" i="1"/>
  <c r="D222" i="1"/>
  <c r="D41" i="4"/>
  <c r="B66" i="2" l="1"/>
  <c r="D16" i="4" l="1"/>
  <c r="D17" i="4" s="1"/>
  <c r="D18" i="4" s="1"/>
  <c r="D19" i="4" s="1"/>
  <c r="D20" i="4" s="1"/>
  <c r="D21" i="4" s="1"/>
  <c r="D22" i="4" s="1"/>
  <c r="D23" i="4" s="1"/>
  <c r="D24" i="4" s="1"/>
  <c r="D25" i="4" s="1"/>
  <c r="D26" i="4" s="1"/>
  <c r="D27" i="4" s="1"/>
  <c r="D28" i="4" s="1"/>
  <c r="D29" i="4" s="1"/>
  <c r="D30" i="4" s="1"/>
  <c r="D31" i="4" s="1"/>
  <c r="D32" i="4" s="1"/>
  <c r="D33" i="4" s="1"/>
  <c r="D34" i="4" s="1"/>
  <c r="D35" i="4" s="1"/>
  <c r="C15" i="4"/>
  <c r="D15" i="4" s="1"/>
  <c r="E127" i="3"/>
  <c r="E128" i="3" s="1"/>
  <c r="E129" i="3" s="1"/>
  <c r="E130" i="3" s="1"/>
  <c r="E131" i="3" s="1"/>
  <c r="E132" i="3" s="1"/>
  <c r="E133" i="3" s="1"/>
  <c r="E134" i="3" s="1"/>
  <c r="E135" i="3" s="1"/>
  <c r="E136" i="3" s="1"/>
  <c r="E137" i="3" s="1"/>
  <c r="E138" i="3" s="1"/>
  <c r="E139" i="3" s="1"/>
  <c r="E140" i="3" s="1"/>
  <c r="E141" i="3" s="1"/>
  <c r="E109" i="3"/>
  <c r="E110" i="3" s="1"/>
  <c r="E111" i="3" s="1"/>
  <c r="E112" i="3" s="1"/>
  <c r="E113" i="3" s="1"/>
  <c r="E114" i="3" s="1"/>
  <c r="E115" i="3" s="1"/>
  <c r="E116" i="3" s="1"/>
  <c r="E117" i="3" s="1"/>
  <c r="E118" i="3" s="1"/>
  <c r="E119" i="3" s="1"/>
  <c r="E120" i="3" s="1"/>
  <c r="E121" i="3" s="1"/>
  <c r="E122" i="3" s="1"/>
  <c r="E123" i="3" s="1"/>
  <c r="E124" i="3" s="1"/>
  <c r="E91" i="3"/>
  <c r="E92" i="3" s="1"/>
  <c r="E93" i="3" s="1"/>
  <c r="E94" i="3" s="1"/>
  <c r="E95" i="3" s="1"/>
  <c r="E96" i="3" s="1"/>
  <c r="E97" i="3" s="1"/>
  <c r="E98" i="3" s="1"/>
  <c r="E99" i="3" s="1"/>
  <c r="E100" i="3" s="1"/>
  <c r="E101" i="3" s="1"/>
  <c r="E102" i="3" s="1"/>
  <c r="E103" i="3" s="1"/>
  <c r="E104" i="3" s="1"/>
  <c r="E105" i="3" s="1"/>
  <c r="E106" i="3" s="1"/>
  <c r="E73" i="3"/>
  <c r="E74" i="3" s="1"/>
  <c r="E75" i="3" s="1"/>
  <c r="E76" i="3" s="1"/>
  <c r="E77" i="3" s="1"/>
  <c r="E78" i="3" s="1"/>
  <c r="E79" i="3" s="1"/>
  <c r="E80" i="3" s="1"/>
  <c r="E81" i="3" s="1"/>
  <c r="E82" i="3" s="1"/>
  <c r="E83" i="3" s="1"/>
  <c r="E84" i="3" s="1"/>
  <c r="E85" i="3" s="1"/>
  <c r="E86" i="3" s="1"/>
  <c r="E87" i="3" s="1"/>
  <c r="E88" i="3" s="1"/>
  <c r="E48" i="3"/>
  <c r="E49" i="3" s="1"/>
  <c r="E50" i="3" s="1"/>
  <c r="E51" i="3" s="1"/>
  <c r="E52" i="3" s="1"/>
  <c r="E53" i="3" s="1"/>
  <c r="E54" i="3" s="1"/>
  <c r="E55" i="3" s="1"/>
  <c r="E56" i="3" s="1"/>
  <c r="E57" i="3" s="1"/>
  <c r="E58" i="3" s="1"/>
  <c r="E59" i="3" s="1"/>
  <c r="E60" i="3" s="1"/>
  <c r="E61" i="3" s="1"/>
  <c r="E62" i="3" s="1"/>
  <c r="E63" i="3" s="1"/>
  <c r="D48" i="3"/>
  <c r="D49" i="3" s="1"/>
  <c r="D50" i="3" s="1"/>
  <c r="D51" i="3" s="1"/>
  <c r="D52" i="3" s="1"/>
  <c r="D53" i="3" s="1"/>
  <c r="D54" i="3" s="1"/>
  <c r="D55" i="3" s="1"/>
  <c r="D56" i="3" s="1"/>
  <c r="D57" i="3" s="1"/>
  <c r="D58" i="3" s="1"/>
  <c r="D59" i="3" s="1"/>
  <c r="D60" i="3" s="1"/>
  <c r="D61" i="3" s="1"/>
  <c r="D62" i="3" s="1"/>
  <c r="D63" i="3" s="1"/>
  <c r="E28" i="3"/>
  <c r="E29" i="3" s="1"/>
  <c r="E30" i="3" s="1"/>
  <c r="E31" i="3" s="1"/>
  <c r="E32" i="3" s="1"/>
  <c r="E33" i="3" s="1"/>
  <c r="E34" i="3" s="1"/>
  <c r="E35" i="3" s="1"/>
  <c r="E36" i="3" s="1"/>
  <c r="E37" i="3" s="1"/>
  <c r="E38" i="3" s="1"/>
  <c r="E39" i="3" s="1"/>
  <c r="E40" i="3" s="1"/>
  <c r="E41" i="3" s="1"/>
  <c r="E42" i="3" s="1"/>
  <c r="E43" i="3" s="1"/>
  <c r="D28" i="3"/>
  <c r="D29" i="3" s="1"/>
  <c r="D30" i="3" s="1"/>
  <c r="D31" i="3" s="1"/>
  <c r="D32" i="3" s="1"/>
  <c r="D33" i="3" s="1"/>
  <c r="D34" i="3" s="1"/>
  <c r="D35" i="3" s="1"/>
  <c r="D36" i="3" s="1"/>
  <c r="D37" i="3" s="1"/>
  <c r="D38" i="3" s="1"/>
  <c r="D39" i="3" s="1"/>
  <c r="D40" i="3" s="1"/>
  <c r="D41" i="3" s="1"/>
  <c r="D42" i="3" s="1"/>
  <c r="D43" i="3" s="1"/>
  <c r="E9" i="3"/>
  <c r="E10" i="3" s="1"/>
  <c r="E11" i="3" s="1"/>
  <c r="E12" i="3" s="1"/>
  <c r="E13" i="3" s="1"/>
  <c r="E14" i="3" s="1"/>
  <c r="E15" i="3" s="1"/>
  <c r="E16" i="3" s="1"/>
  <c r="E17" i="3" s="1"/>
  <c r="E18" i="3" s="1"/>
  <c r="E19" i="3" s="1"/>
  <c r="E20" i="3" s="1"/>
  <c r="E21" i="3" s="1"/>
  <c r="E22" i="3" s="1"/>
  <c r="E23" i="3" s="1"/>
  <c r="E24" i="3" s="1"/>
  <c r="D9" i="3"/>
  <c r="D10" i="3" s="1"/>
  <c r="D11" i="3" s="1"/>
  <c r="D12" i="3" s="1"/>
  <c r="D13" i="3" s="1"/>
  <c r="D14" i="3" s="1"/>
  <c r="D15" i="3" s="1"/>
  <c r="D16" i="3" s="1"/>
  <c r="D17" i="3" s="1"/>
  <c r="D18" i="3" s="1"/>
  <c r="D19" i="3" s="1"/>
  <c r="D20" i="3" s="1"/>
  <c r="D21" i="3" s="1"/>
  <c r="D22" i="3" s="1"/>
  <c r="D23" i="3" s="1"/>
  <c r="D24" i="3" s="1"/>
  <c r="D88" i="2"/>
  <c r="D89" i="2" s="1"/>
  <c r="D90" i="2" s="1"/>
  <c r="D91" i="2" s="1"/>
  <c r="D92" i="2" s="1"/>
  <c r="D93" i="2" s="1"/>
  <c r="D94" i="2" s="1"/>
  <c r="D95" i="2" s="1"/>
  <c r="D96" i="2" s="1"/>
  <c r="D97" i="2" s="1"/>
  <c r="D98" i="2" s="1"/>
  <c r="D99" i="2" s="1"/>
  <c r="D100" i="2" s="1"/>
  <c r="D101" i="2" s="1"/>
  <c r="D102" i="2" s="1"/>
  <c r="D87" i="2"/>
  <c r="D86" i="2"/>
  <c r="D85" i="2"/>
  <c r="D84" i="2"/>
  <c r="D83" i="2"/>
  <c r="D82" i="2"/>
  <c r="D81" i="2"/>
  <c r="D50" i="2"/>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49" i="2"/>
  <c r="D48" i="2"/>
  <c r="D47" i="2"/>
  <c r="D46" i="2"/>
  <c r="D45" i="2"/>
  <c r="D44" i="2"/>
  <c r="D43" i="2"/>
  <c r="D14" i="2"/>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13" i="2"/>
  <c r="D12" i="2"/>
  <c r="D11" i="2"/>
  <c r="D10" i="2"/>
  <c r="D9" i="2"/>
  <c r="D8" i="2"/>
  <c r="D7" i="2"/>
  <c r="F200" i="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D200" i="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F199" i="1"/>
  <c r="D199" i="1"/>
  <c r="F198" i="1"/>
  <c r="D198" i="1"/>
  <c r="F197" i="1"/>
  <c r="D197" i="1"/>
  <c r="F196" i="1"/>
  <c r="D196" i="1"/>
  <c r="F195" i="1"/>
  <c r="D195" i="1"/>
  <c r="F194" i="1"/>
  <c r="D194" i="1"/>
  <c r="F193" i="1"/>
  <c r="D193" i="1"/>
  <c r="F192" i="1"/>
  <c r="D192" i="1"/>
  <c r="F191" i="1"/>
  <c r="D191" i="1"/>
  <c r="F190" i="1"/>
  <c r="D190" i="1"/>
  <c r="F189" i="1"/>
  <c r="D189" i="1"/>
  <c r="F188" i="1"/>
  <c r="D188" i="1"/>
  <c r="F147" i="1"/>
  <c r="F148" i="1"/>
  <c r="F149" i="1"/>
  <c r="F150" i="1"/>
  <c r="F151" i="1"/>
  <c r="F152" i="1"/>
  <c r="F153" i="1"/>
  <c r="F154" i="1"/>
  <c r="F155" i="1"/>
  <c r="F156" i="1"/>
  <c r="F157" i="1"/>
  <c r="F158" i="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46" i="1"/>
  <c r="D158" i="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57" i="1"/>
  <c r="D156" i="1"/>
  <c r="D155" i="1"/>
  <c r="D154" i="1"/>
  <c r="D153" i="1"/>
  <c r="D152" i="1"/>
  <c r="D151" i="1"/>
  <c r="D150" i="1"/>
  <c r="D149" i="1"/>
  <c r="D148" i="1"/>
  <c r="D147" i="1"/>
  <c r="D146" i="1"/>
  <c r="D115" i="1"/>
  <c r="D114" i="1"/>
  <c r="D113" i="1"/>
  <c r="D112" i="1"/>
  <c r="D111" i="1"/>
  <c r="D110" i="1"/>
  <c r="D109" i="1"/>
  <c r="D108" i="1"/>
  <c r="D107" i="1"/>
  <c r="D106" i="1"/>
  <c r="D105" i="1"/>
  <c r="D104" i="1"/>
  <c r="D103" i="1"/>
  <c r="D73" i="1"/>
  <c r="D74" i="1" s="1"/>
  <c r="D75" i="1" s="1"/>
  <c r="D76" i="1" s="1"/>
  <c r="D77" i="1" s="1"/>
  <c r="D78" i="1" s="1"/>
  <c r="D79" i="1" s="1"/>
  <c r="D80" i="1" s="1"/>
  <c r="D72" i="1"/>
  <c r="D71" i="1"/>
  <c r="D70" i="1"/>
  <c r="D69" i="1"/>
  <c r="D68" i="1"/>
  <c r="D67" i="1"/>
  <c r="D66" i="1"/>
  <c r="D65" i="1"/>
  <c r="D64" i="1"/>
  <c r="D63" i="1"/>
  <c r="D62" i="1"/>
  <c r="D61" i="1"/>
  <c r="D20" i="1"/>
  <c r="D21" i="1"/>
  <c r="D22" i="1"/>
  <c r="D23" i="1"/>
  <c r="D24" i="1"/>
  <c r="D25" i="1"/>
  <c r="D26" i="1"/>
  <c r="D27" i="1"/>
  <c r="D28" i="1"/>
  <c r="D29" i="1"/>
  <c r="D30" i="1"/>
  <c r="D31" i="1"/>
  <c r="D32" i="1" s="1"/>
  <c r="D33" i="1" s="1"/>
  <c r="D34" i="1" s="1"/>
  <c r="D35" i="1" s="1"/>
  <c r="D36" i="1" s="1"/>
  <c r="D37" i="1" s="1"/>
  <c r="D38" i="1" s="1"/>
  <c r="D39" i="1" s="1"/>
  <c r="D40" i="1" s="1"/>
  <c r="D41" i="1" s="1"/>
  <c r="D42" i="1" s="1"/>
  <c r="D43" i="1" s="1"/>
  <c r="D19" i="1"/>
  <c r="D5" i="1"/>
  <c r="D6" i="1"/>
  <c r="D7" i="1"/>
  <c r="D8" i="1"/>
  <c r="D9" i="1"/>
  <c r="D10" i="1"/>
  <c r="D11" i="1"/>
  <c r="D12" i="1"/>
  <c r="D103" i="2" l="1"/>
  <c r="D104" i="2" s="1"/>
  <c r="D105" i="2" s="1"/>
  <c r="D106" i="2" s="1"/>
  <c r="D107" i="2" s="1"/>
  <c r="D108" i="2" s="1"/>
  <c r="D81" i="1"/>
  <c r="D82" i="1" s="1"/>
  <c r="D83" i="1" s="1"/>
  <c r="D84" i="1" s="1"/>
  <c r="D85" i="1" s="1"/>
  <c r="D86" i="1" s="1"/>
  <c r="D87" i="1" s="1"/>
  <c r="D88" i="1" s="1"/>
  <c r="D89" i="1" s="1"/>
  <c r="D90" i="1" s="1"/>
  <c r="D91" i="1" s="1"/>
  <c r="D92" i="1" s="1"/>
  <c r="D93" i="1" s="1"/>
  <c r="D94" i="1" s="1"/>
  <c r="D95" i="1" s="1"/>
  <c r="D116" i="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44" i="1"/>
  <c r="D45" i="1" s="1"/>
  <c r="D46" i="1" s="1"/>
  <c r="D47" i="1" s="1"/>
  <c r="D48" i="1" s="1"/>
  <c r="D49" i="1" s="1"/>
  <c r="D50" i="1" s="1"/>
  <c r="D51" i="1" s="1"/>
  <c r="D52" i="1" s="1"/>
  <c r="D53" i="1" s="1"/>
</calcChain>
</file>

<file path=xl/sharedStrings.xml><?xml version="1.0" encoding="utf-8"?>
<sst xmlns="http://schemas.openxmlformats.org/spreadsheetml/2006/main" count="171" uniqueCount="74">
  <si>
    <t>CANONI RELATIVI A CONCESSIONI DEMANIALI MARITTIME PER TUTTE LE FINALITA' DIVERSE DA TURISTICO RICREATIVO, CANTIERISTICA NAVALE E NAUTICA DA DIPORTO</t>
  </si>
  <si>
    <t>Decreto interministeriale 19 luglio 1989, attuativo delle disposizioni della legge 5 maggio 1989, n. 160 - Artt. 1 e 4 della legge 494/1993</t>
  </si>
  <si>
    <t>TIPOLOGIA CONCESSORIA</t>
  </si>
  <si>
    <t>Lire</t>
  </si>
  <si>
    <t>Euro</t>
  </si>
  <si>
    <t>Articolo 1, comma 1, lett. a)</t>
  </si>
  <si>
    <t>Area scoperta</t>
  </si>
  <si>
    <t>Articolo 1, comma 1, lett. b)</t>
  </si>
  <si>
    <t>Articolo 1, comma 1, lett. c)</t>
  </si>
  <si>
    <t>Articolo 1, comma 2</t>
  </si>
  <si>
    <t>Articolo 2, comma 1</t>
  </si>
  <si>
    <t>Area sedime impianti di facile rimozione</t>
  </si>
  <si>
    <t>Area sedime impianti di difficile rimozione</t>
  </si>
  <si>
    <r>
      <t>Volumetria eccedente la quota +/- 2,70 mt./ al m</t>
    </r>
    <r>
      <rPr>
        <vertAlign val="superscript"/>
        <sz val="11"/>
        <color theme="1"/>
        <rFont val="Calibri"/>
        <family val="2"/>
        <scheme val="minor"/>
      </rPr>
      <t>3</t>
    </r>
  </si>
  <si>
    <t>Volumetria tetto massimo</t>
  </si>
  <si>
    <t>Area di sedime pertinenze</t>
  </si>
  <si>
    <t>Volumetria eccedente la quota +/- 2,70 mt. per le pertinenze del p.d.m./ al m3</t>
  </si>
  <si>
    <t>Volumetria tetto massimo (pertinenze)</t>
  </si>
  <si>
    <r>
      <t>Importo per m</t>
    </r>
    <r>
      <rPr>
        <b/>
        <vertAlign val="superscript"/>
        <sz val="11"/>
        <color theme="1"/>
        <rFont val="Calibri"/>
        <family val="2"/>
        <scheme val="minor"/>
      </rPr>
      <t>2</t>
    </r>
    <r>
      <rPr>
        <b/>
        <sz val="11"/>
        <color theme="1"/>
        <rFont val="Calibri"/>
        <family val="2"/>
        <scheme val="minor"/>
      </rPr>
      <t>/anno (importi riferiti all'anno 1989)</t>
    </r>
  </si>
  <si>
    <t>Pagina 1/6</t>
  </si>
  <si>
    <r>
      <t>Articolo 1, comma 1, lett. a) - Area scoperta - Importo per m</t>
    </r>
    <r>
      <rPr>
        <vertAlign val="superscript"/>
        <sz val="11"/>
        <color theme="1"/>
        <rFont val="Calibri"/>
        <family val="2"/>
        <scheme val="minor"/>
      </rPr>
      <t>2</t>
    </r>
    <r>
      <rPr>
        <sz val="11"/>
        <color theme="1"/>
        <rFont val="Calibri"/>
        <family val="2"/>
        <scheme val="minor"/>
      </rPr>
      <t>/anno</t>
    </r>
  </si>
  <si>
    <t>Anno</t>
  </si>
  <si>
    <t>Incremento ISTAT %</t>
  </si>
  <si>
    <t>Pagina 2/6</t>
  </si>
  <si>
    <r>
      <t>Articolo 1, comma 1, lett. b) - Area sedime impianti di facile rimozione - Importo per m</t>
    </r>
    <r>
      <rPr>
        <vertAlign val="superscript"/>
        <sz val="11"/>
        <color theme="1"/>
        <rFont val="Calibri"/>
        <family val="2"/>
        <scheme val="minor"/>
      </rPr>
      <t>2</t>
    </r>
    <r>
      <rPr>
        <sz val="11"/>
        <color theme="1"/>
        <rFont val="Calibri"/>
        <family val="2"/>
        <scheme val="minor"/>
      </rPr>
      <t>/anno</t>
    </r>
  </si>
  <si>
    <r>
      <t>Articolo 1, comma 1, lett. c) - Area sedime impianti di difficile rimozione                                                                                                                     Articolo 2, comma 1 - Area di sedime pertinenze                                                                                                                                                                       Importo per m</t>
    </r>
    <r>
      <rPr>
        <vertAlign val="superscript"/>
        <sz val="11"/>
        <color theme="1"/>
        <rFont val="Calibri"/>
        <family val="2"/>
        <scheme val="minor"/>
      </rPr>
      <t>2</t>
    </r>
    <r>
      <rPr>
        <sz val="11"/>
        <color theme="1"/>
        <rFont val="Calibri"/>
        <family val="2"/>
        <scheme val="minor"/>
      </rPr>
      <t>/anno</t>
    </r>
  </si>
  <si>
    <t>Pagina 3/6</t>
  </si>
  <si>
    <t>Pagina 4/6</t>
  </si>
  <si>
    <t>Tetto massimo volumetria</t>
  </si>
  <si>
    <r>
      <t>Articolo 1, comma 2 - Volumetria eccedente la quota +/- 2,70 mt./al m</t>
    </r>
    <r>
      <rPr>
        <vertAlign val="superscript"/>
        <sz val="11"/>
        <color theme="1"/>
        <rFont val="Calibri"/>
        <family val="2"/>
        <scheme val="minor"/>
      </rPr>
      <t xml:space="preserve">3                                                                                    </t>
    </r>
    <r>
      <rPr>
        <sz val="11"/>
        <color theme="1"/>
        <rFont val="Calibri"/>
        <family val="2"/>
        <scheme val="minor"/>
      </rPr>
      <t xml:space="preserve">                                                                                                                                                  Importo per m</t>
    </r>
    <r>
      <rPr>
        <vertAlign val="superscript"/>
        <sz val="11"/>
        <color theme="1"/>
        <rFont val="Calibri"/>
        <family val="2"/>
        <scheme val="minor"/>
      </rPr>
      <t>2</t>
    </r>
    <r>
      <rPr>
        <sz val="11"/>
        <color theme="1"/>
        <rFont val="Calibri"/>
        <family val="2"/>
        <scheme val="minor"/>
      </rPr>
      <t>/anno</t>
    </r>
  </si>
  <si>
    <t>Pagina 5/6</t>
  </si>
  <si>
    <r>
      <t>Articolo 2, comma 1 - Volumetria eccedente la quota +/- 2,70 mt. per le pertinenze del p.d.m./al m</t>
    </r>
    <r>
      <rPr>
        <vertAlign val="superscript"/>
        <sz val="11"/>
        <color theme="1"/>
        <rFont val="Calibri"/>
        <family val="2"/>
        <scheme val="minor"/>
      </rPr>
      <t xml:space="preserve">3                                                                                    </t>
    </r>
    <r>
      <rPr>
        <sz val="11"/>
        <color theme="1"/>
        <rFont val="Calibri"/>
        <family val="2"/>
        <scheme val="minor"/>
      </rPr>
      <t xml:space="preserve">                                                                                                                                                  Importo per m</t>
    </r>
    <r>
      <rPr>
        <vertAlign val="superscript"/>
        <sz val="11"/>
        <color theme="1"/>
        <rFont val="Calibri"/>
        <family val="2"/>
        <scheme val="minor"/>
      </rPr>
      <t>2</t>
    </r>
    <r>
      <rPr>
        <sz val="11"/>
        <color theme="1"/>
        <rFont val="Calibri"/>
        <family val="2"/>
        <scheme val="minor"/>
      </rPr>
      <t>/anno</t>
    </r>
  </si>
  <si>
    <t>Pagina 6/6</t>
  </si>
  <si>
    <t>CANONI RELATIVI A CONCESSIONI DEMANIALI MARITTIME PER LA PESCA ED ACQUICOLTURA, CANTIERI NAVALI ED ATTIVITA' CONCERNENTI LA COSTRUZIONE, MANUTENZIONE, RIPARAZIONE O DEMOLIZIONE DI MEZZI AERONAVALI</t>
  </si>
  <si>
    <t>Tali misure a decorrere dal 7 luglio 2004 si applicano, ai sensi dell'art. 23 del decreto legislativo 26 maggio 2004, n. 154, che ha abrogato la legge 41/82 nonché le successive modifiche ed integrazioni apportate dalla leggi 165/92 e 164/98 - alle sole concessioni demaniali marittime per attività di pesca e acquicoltura rilasciate a favore delle cooperative e/o consorzi di cooperative di pescatori, mentre sempre a decorrere da tale data, per tutti gli altri operatori che esercitano l'attività di pesca in forma diversa da quelle sopraindicate, si applicano i canoni nelle misure unitarie determinate dal decreto interministeriale 19 luglio 1989.</t>
  </si>
  <si>
    <t>Pagina 1/2</t>
  </si>
  <si>
    <r>
      <t>Punto 1 - Aree, manufatti e impianti ubicati a terra sul demanio marittimo                                                                                                                                                                                Importo per m</t>
    </r>
    <r>
      <rPr>
        <vertAlign val="superscript"/>
        <sz val="10"/>
        <color theme="1"/>
        <rFont val="Calibri"/>
        <family val="2"/>
        <scheme val="minor"/>
      </rPr>
      <t>2</t>
    </r>
    <r>
      <rPr>
        <sz val="10"/>
        <color theme="1"/>
        <rFont val="Calibri"/>
        <family val="2"/>
        <scheme val="minor"/>
      </rPr>
      <t>/anno</t>
    </r>
  </si>
  <si>
    <r>
      <t>Punto 2 - Specchi acquei, manufatti e impianti ubicati nel mare territoriale                                                                                                                                                                                Importo per m</t>
    </r>
    <r>
      <rPr>
        <vertAlign val="superscript"/>
        <sz val="10"/>
        <color theme="1"/>
        <rFont val="Calibri"/>
        <family val="2"/>
        <scheme val="minor"/>
      </rPr>
      <t>2</t>
    </r>
    <r>
      <rPr>
        <sz val="10"/>
        <color theme="1"/>
        <rFont val="Calibri"/>
        <family val="2"/>
        <scheme val="minor"/>
      </rPr>
      <t>/anno</t>
    </r>
  </si>
  <si>
    <t>Pagina 2/2</t>
  </si>
  <si>
    <t>Tali misure non si applicano, ai sensi dell'art. 8 della legge 552/1999, alle concessioni rilasciate anteriormente al 1994 e fino alla loro scadenza, qualora il concessionario sia una impresa di costruzione e riparazione navale iscritta agli albi speciali di cui al titolo IV della legge 14 giugno 1989, n. 234</t>
  </si>
  <si>
    <r>
      <t>Aree, specchi acquei, manufatti e pertinenze                                                                                                                                                                                                                                       Importo per m</t>
    </r>
    <r>
      <rPr>
        <vertAlign val="superscript"/>
        <sz val="10"/>
        <color theme="1"/>
        <rFont val="Calibri"/>
        <family val="2"/>
        <scheme val="minor"/>
      </rPr>
      <t>2</t>
    </r>
    <r>
      <rPr>
        <sz val="10"/>
        <color theme="1"/>
        <rFont val="Calibri"/>
        <family val="2"/>
        <scheme val="minor"/>
      </rPr>
      <t>/anno</t>
    </r>
  </si>
  <si>
    <t>Canoni relativi a concessioni demaniali marittime con finalità turistico-ricreative e per le strutture destinate alla nautica da diporto</t>
  </si>
  <si>
    <t>Legge 27 dicembre 2006, n. 296 - Disposizioni per la formazione del bilancio annuale e pluriennale dello Stato (legge finanziaria 2007) (G.U. n. 299 del 27-12-2006 - Suppl. Ordinario n.244) - (Art. 1, commi 251-252) + Circolari Agenzia del Demanio prot. 2007/71 62/DAO in data 21 febbraio 2007; prot n. 2007/9801 in data 9 marzo 2007; prot n. 2009/5894 in data 10 febbraio 2009 e prot n. 2009/22570/DAO-CO/BD in data 27 maggio 2009 - Circolari Serie I Titolo: Demanio Marittimo n. 15 in data 9 agosto 2007 del Ministero dei Trasporti; nn. 22 e 26 in data 25 maggio e 23 luglio 2009 del Ministero delle Infrastrutture e dei Trasporti).</t>
  </si>
  <si>
    <t>Misure di canone tabellari - introdotte al punto 1) lettera b del comma 1 innovato dal comma 251 della legge 27 dicembre 2006, n. 296 - rivalutate con gli indici istat dal 1999 al 2007 da applicare con decorrenza 1° gennaio 2007.</t>
  </si>
  <si>
    <t>Tipologia concessoria</t>
  </si>
  <si>
    <r>
      <t>Importo per m</t>
    </r>
    <r>
      <rPr>
        <vertAlign val="superscript"/>
        <sz val="11"/>
        <color theme="1"/>
        <rFont val="Calibri"/>
        <family val="2"/>
        <scheme val="minor"/>
      </rPr>
      <t>2</t>
    </r>
    <r>
      <rPr>
        <sz val="11"/>
        <color theme="1"/>
        <rFont val="Calibri"/>
        <family val="2"/>
        <scheme val="minor"/>
      </rPr>
      <t>/anno</t>
    </r>
  </si>
  <si>
    <t>Anno/ISTAT</t>
  </si>
  <si>
    <t>Categoria "A"</t>
  </si>
  <si>
    <t>Categoria "B"</t>
  </si>
  <si>
    <t>Aree e specchi acquei occupati con impianti/opere di facile rimozione</t>
  </si>
  <si>
    <t>Per ogni metro quadrato di mare territoriale per specchi acquei delimitati da opere che riguardano i porti così come definite dall'articolo 5 del testo unico di cui al regio decreto 2 aprile 1885, n. 3095, e comunque entro 100 metri dalla costa;</t>
  </si>
  <si>
    <t>Tra 101 e 300 metri dalla battigia</t>
  </si>
  <si>
    <t>Oltre i 300 metri dalla battigia</t>
  </si>
  <si>
    <t>Specchi acquei utilizzati per il posizionamento di campi boa per l'ancoraggio delle navi al di fuori degli specchi acquei di cui al punto d.</t>
  </si>
  <si>
    <t>Misura minima del canone applicabile                                                                                                                                                                                                               (Articolo 9 del Decreto Interministeriale 19 luglio 1989, attuativo delle disposizioni della legge 5 maggio 1989, n. 160)</t>
  </si>
  <si>
    <t>Canoni demaniali marittimi - Applicazione da parte delle Autorità Portuali</t>
  </si>
  <si>
    <t>Art. 18 L. 84/94</t>
  </si>
  <si>
    <t>Utilizzazioni né turistiche né Porti Turistici né ex art. 18 L.84/94</t>
  </si>
  <si>
    <t>Criteri di cui allo stesso articolo (In attesa del decreto non ancora emanato dal Ministero dei Trasporti si applicano, nel minimo, i criteri previsti dal Decreto interministeriale 19 luglio 1989,  attuativo delle disposizioni della legge 5 maggio 1989, n.160 con gli aggiornamenti di cui agli artt. 1 e 04 Legge n.494/1993)</t>
  </si>
  <si>
    <t>Criteri autonomi ma con limite minimo di cui all'art. 7 L. 494/93 e limite massimo di cui all'art. 13, c. 1 lett. a), 2° periodo
IN PRATICA CANONI UGUALI A QUELLI APPLICATI DALLE CAPITANERIE DI PORTO</t>
  </si>
  <si>
    <t>Criteri autonomi con limite minimo ex art. 7 L. 494/93 (Decreto interministeriale 19 luglio 1989,  attuativo delle disposizioni della legge 5 maggio 1989, n.160 con gli aggiornamenti di cui agli artt. 1 e 04 Legge n.494/1993)</t>
  </si>
  <si>
    <t>Porti turistici</t>
  </si>
  <si>
    <t>Criteri autonomi ma con limite minimo ex art. 7 L. 494/93 (Decreto interministeriale 19 luglio 1989,  attuativo delle disposizioni della legge 5 maggio 1989, n.160 con gli aggiornamenti di cui agli artt. 1 e 04 Legge n.494/1993)</t>
  </si>
  <si>
    <t>Misure unitarie attualizzate al 2019 con gli incrementi ISTAT dall'anno 2000</t>
  </si>
  <si>
    <t>Decreto interministeriale 15 novembre 1995, n. 595 attuativo dell'articolo 03, comma 2 del D.L. 400/93,  convertito con modificazioni nella Legge 4 dicembre 1993, n. 494   come modificato dalla legge di conversione del 13 ottobre 2020 n.126                                                                                                                                                                                                                                                                                                               Legge 23 dicembre 1996, n. 647, di conversione del D.L. 21 ottobre 1996, n. 535</t>
  </si>
  <si>
    <t>Decreto interministeriale 15 novembre 1995, n. 595 attuativo dell'articolo 03, comma 2 del D.L. 400/93,  convertito con modificazioni nella Legge 4 dicembre 1993, n. 494  come modificato dalla legge di conversione del 13 ottobre 2020 n. 126                                                                                                                                                                                                                                                                                                                Legge 23 dicembre 1996, n. 647, di conversione del D.L. 21 ottobre 1996, n. 535</t>
  </si>
  <si>
    <t>Decreto interministeriale 15 novembre 1995, n. 595 attuativo dell'articolo 03, comma 2 del D.L. 400/93,  convertito con modificazioni nella Legge 4 dicembre 1993, n. 494  come  modificato dalla legge di conversione del 13 ottobre 2020 n. 126                                                                                                                                                                                                                                                                                                               Legge 23 dicembre 1996, n. 647, di conversione del D.L. 21 ottobre 1996, n. 535</t>
  </si>
  <si>
    <t>Decreto-Legge del 14 agosto 2020 n. 104 art. 100 converti in Legge il 13 ottobre 2020 n. 126</t>
  </si>
  <si>
    <r>
      <t>Con Decreto Legge del 14/08/2020 n. 104 e successiva Legge di conversione del 13/10/2020 n. 126 Articolo 100 comma 4 ha disposto</t>
    </r>
    <r>
      <rPr>
        <i/>
        <sz val="11"/>
        <color theme="1"/>
        <rFont val="Calibri"/>
        <family val="2"/>
        <scheme val="minor"/>
      </rPr>
      <t xml:space="preserve"> che - dal 1° gennaio 2021 l'importo annuo del canone dovuto quale corrispettivo dell'utilizzazione di area e pertinenze demaniali marittime con qualunque finalità non può, comunque, essere inferiore a E 2.500</t>
    </r>
  </si>
  <si>
    <t>UTILIZZAZIONI TURISTICHE (Decreto ministeriale 5 agosto 1998, n. 342 attuativo dell’articolo 03, comma 1 del D.L. 400/93, convertito, con modificazioni, nella Legge 4 dicembre 1993, n. 494 • Articolo 1, commi 250-256 della Legge 27 dicembre 2006, n. 296  a decorrere dal 1° gennaio 2007(Legge Finanziaria 2007)- PESCA Decreto-Legge del 14 agosto 2020 n.104 art.100 - converto in Legge il 13 ottobre 2020 n. 176 - CANTIERISTICA - Decreto-Legge del 14 agosto 2020 n.104 art.100 - converto in Legge il 13 ottobre 2020 n. 176
Legge 23 dicembre 1996, n. 647, di conversione del D.L. 21 ottobre 1996, n. 535)</t>
  </si>
  <si>
    <t>Aree e specchi acquei occupati con impianti/opere di difficile rimozione</t>
  </si>
  <si>
    <t>Misure unitarie attualizzate al 2023</t>
  </si>
  <si>
    <t>Misure unitarie attualizzate al 2023 - Articolo 1 Pesca e Acquacoltura</t>
  </si>
  <si>
    <t>Misure unitarie attualizzate al 2023 - Articolo 2 Cantieristica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</si>
</sst>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00000"/>
    <numFmt numFmtId="165" formatCode="0.000"/>
    <numFmt numFmtId="166" formatCode="0.00000"/>
    <numFmt numFmtId="167" formatCode="0.000000"/>
    <numFmt numFmtId="168" formatCode="0.0%"/>
    <numFmt numFmtId="169" formatCode="&quot;€&quot;\ #,##0.00000;\-&quot;€&quot;\ #,##0.00000"/>
    <numFmt numFmtId="170" formatCode="[$€-2]\ #,##0.00000;\-[$€-2]\ #,##0.00000"/>
  </numFmts>
  <fonts count="15"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sz val="14"/>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sz val="10"/>
      <name val="Calibri"/>
      <family val="2"/>
      <scheme val="minor"/>
    </font>
    <font>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23">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164" fontId="0" fillId="0" borderId="6" xfId="0" applyNumberFormat="1" applyBorder="1" applyAlignment="1">
      <alignment horizontal="center" vertical="center" wrapText="1"/>
    </xf>
    <xf numFmtId="164" fontId="0" fillId="0" borderId="9"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10"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3" fontId="0" fillId="0" borderId="8" xfId="0" applyNumberFormat="1" applyBorder="1" applyAlignment="1">
      <alignment horizontal="center" vertical="center" wrapText="1"/>
    </xf>
    <xf numFmtId="10" fontId="0" fillId="0" borderId="0" xfId="0" applyNumberFormat="1" applyBorder="1" applyAlignment="1">
      <alignment horizontal="center" vertical="center" wrapText="1"/>
    </xf>
    <xf numFmtId="164" fontId="0" fillId="0" borderId="6"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166" fontId="0" fillId="0" borderId="0" xfId="0" applyNumberFormat="1"/>
    <xf numFmtId="167" fontId="0" fillId="0" borderId="0" xfId="0" applyNumberFormat="1"/>
    <xf numFmtId="3" fontId="0" fillId="0" borderId="1" xfId="0" applyNumberFormat="1" applyFill="1" applyBorder="1" applyAlignment="1">
      <alignment horizontal="center" vertical="center" wrapText="1"/>
    </xf>
    <xf numFmtId="4" fontId="0" fillId="0" borderId="1" xfId="0" applyNumberForma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0" borderId="1" xfId="0" applyBorder="1"/>
    <xf numFmtId="0" fontId="0" fillId="0" borderId="0" xfId="0" applyBorder="1"/>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10"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4" fontId="0"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0" xfId="0" applyFont="1"/>
    <xf numFmtId="0" fontId="0" fillId="0" borderId="0" xfId="0" applyAlignment="1">
      <alignment horizontal="center" vertical="center"/>
    </xf>
    <xf numFmtId="10" fontId="8" fillId="0" borderId="1"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64" fontId="0" fillId="0" borderId="1" xfId="0" applyNumberFormat="1" applyFont="1" applyFill="1" applyBorder="1" applyAlignment="1">
      <alignment horizontal="center" vertical="center" wrapText="1"/>
    </xf>
    <xf numFmtId="168" fontId="0" fillId="0" borderId="1" xfId="0" applyNumberFormat="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Font="1" applyFill="1" applyBorder="1" applyAlignment="1">
      <alignment horizontal="center" vertical="center" wrapText="1"/>
    </xf>
    <xf numFmtId="164" fontId="0" fillId="0" borderId="6" xfId="0" applyNumberFormat="1" applyFont="1" applyBorder="1" applyAlignment="1">
      <alignment horizontal="center" vertical="center" wrapText="1"/>
    </xf>
    <xf numFmtId="0" fontId="0" fillId="0" borderId="5" xfId="0" applyFont="1" applyBorder="1" applyAlignment="1">
      <alignment horizontal="center" vertical="center" wrapText="1"/>
    </xf>
    <xf numFmtId="10" fontId="9" fillId="0" borderId="1" xfId="0" applyNumberFormat="1" applyFont="1" applyBorder="1" applyAlignment="1">
      <alignment horizontal="center" vertical="center" wrapText="1"/>
    </xf>
    <xf numFmtId="164" fontId="0"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164" fontId="0" fillId="3" borderId="6" xfId="0" applyNumberForma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1" fillId="0" borderId="11" xfId="0" applyFont="1" applyBorder="1" applyAlignment="1">
      <alignment horizontal="center" vertical="center" wrapText="1"/>
    </xf>
    <xf numFmtId="0" fontId="0" fillId="0" borderId="10" xfId="0" applyFont="1" applyBorder="1" applyAlignment="1">
      <alignment horizontal="center" vertical="center" wrapText="1"/>
    </xf>
    <xf numFmtId="10" fontId="0" fillId="0" borderId="11"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0" fontId="0" fillId="0" borderId="11" xfId="0" applyFont="1" applyBorder="1" applyAlignment="1">
      <alignment horizontal="center" vertical="center" wrapText="1"/>
    </xf>
    <xf numFmtId="164" fontId="0" fillId="0" borderId="11"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0" fontId="8" fillId="3" borderId="0" xfId="0" applyFont="1" applyFill="1"/>
    <xf numFmtId="2" fontId="0" fillId="0" borderId="11" xfId="0" applyNumberFormat="1" applyBorder="1" applyAlignment="1">
      <alignment horizontal="center" vertical="center" wrapText="1"/>
    </xf>
    <xf numFmtId="164" fontId="0" fillId="0" borderId="11"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0" fillId="0" borderId="11" xfId="0" applyNumberFormat="1" applyFont="1" applyFill="1" applyBorder="1" applyAlignment="1">
      <alignment horizontal="center" vertical="center" wrapText="1"/>
    </xf>
    <xf numFmtId="0" fontId="0" fillId="0" borderId="11" xfId="0" applyBorder="1"/>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wrapText="1"/>
    </xf>
    <xf numFmtId="0" fontId="0" fillId="0" borderId="21" xfId="0" applyFont="1" applyBorder="1" applyAlignment="1">
      <alignment horizontal="center" vertical="center" wrapText="1"/>
    </xf>
    <xf numFmtId="10" fontId="0" fillId="0" borderId="21" xfId="0" applyNumberFormat="1" applyFont="1" applyBorder="1" applyAlignment="1">
      <alignment horizontal="center" vertical="center" wrapText="1"/>
    </xf>
    <xf numFmtId="164" fontId="0" fillId="0" borderId="2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5" fontId="0" fillId="0" borderId="11" xfId="0"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10" fontId="0" fillId="0" borderId="1" xfId="0" applyNumberFormat="1" applyFont="1" applyBorder="1" applyAlignment="1">
      <alignment horizontal="center" vertical="center"/>
    </xf>
    <xf numFmtId="0" fontId="0" fillId="0" borderId="1" xfId="0" applyFont="1" applyBorder="1"/>
    <xf numFmtId="164" fontId="0" fillId="0" borderId="1" xfId="0" applyNumberFormat="1" applyFont="1" applyBorder="1" applyAlignment="1">
      <alignment horizontal="center" vertical="center"/>
    </xf>
    <xf numFmtId="0" fontId="1" fillId="0" borderId="1" xfId="0" applyFont="1" applyBorder="1"/>
    <xf numFmtId="0" fontId="0" fillId="0" borderId="1" xfId="0" applyBorder="1" applyAlignment="1">
      <alignment horizontal="right" vertical="center" wrapText="1"/>
    </xf>
    <xf numFmtId="0" fontId="0" fillId="0" borderId="16" xfId="0"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11" fillId="3" borderId="0" xfId="0" applyFont="1" applyFill="1" applyBorder="1" applyAlignment="1">
      <alignment horizontal="center" vertical="center" wrapText="1"/>
    </xf>
    <xf numFmtId="10" fontId="11" fillId="3" borderId="0" xfId="0" applyNumberFormat="1" applyFont="1" applyFill="1" applyBorder="1" applyAlignment="1">
      <alignment horizontal="center" vertical="center" wrapText="1"/>
    </xf>
    <xf numFmtId="0" fontId="12" fillId="3" borderId="0" xfId="0" applyFont="1" applyFill="1" applyBorder="1"/>
    <xf numFmtId="164" fontId="11" fillId="3" borderId="0"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1" xfId="0" applyFont="1" applyBorder="1" applyAlignment="1">
      <alignment horizontal="center" vertical="center" wrapText="1"/>
    </xf>
    <xf numFmtId="164" fontId="8" fillId="0" borderId="6"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64" fontId="9" fillId="0" borderId="6"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10" fontId="8" fillId="0" borderId="11" xfId="0" applyNumberFormat="1" applyFont="1" applyBorder="1" applyAlignment="1">
      <alignment horizontal="center" vertical="center" wrapText="1"/>
    </xf>
    <xf numFmtId="164" fontId="8" fillId="0" borderId="12"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horizontal="center" vertical="center" wrapText="1"/>
    </xf>
    <xf numFmtId="164" fontId="8" fillId="0" borderId="1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6" xfId="0"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12" fillId="0" borderId="1" xfId="0" applyFont="1" applyBorder="1"/>
    <xf numFmtId="0" fontId="10" fillId="0" borderId="1" xfId="0" applyFont="1" applyBorder="1" applyAlignment="1">
      <alignment horizontal="center" vertical="center" wrapText="1"/>
    </xf>
    <xf numFmtId="0" fontId="8" fillId="0" borderId="1" xfId="0" applyFont="1" applyBorder="1" applyAlignment="1">
      <alignment horizontal="right" vertical="center" wrapText="1"/>
    </xf>
    <xf numFmtId="0" fontId="0" fillId="0" borderId="1" xfId="0" applyFont="1" applyBorder="1" applyAlignment="1">
      <alignment horizontal="center" vertical="center"/>
    </xf>
    <xf numFmtId="10" fontId="0" fillId="0" borderId="1" xfId="0" applyNumberFormat="1" applyFont="1" applyBorder="1" applyAlignment="1">
      <alignment horizontal="center"/>
    </xf>
    <xf numFmtId="170" fontId="0" fillId="0" borderId="1" xfId="0" applyNumberFormat="1" applyFont="1" applyBorder="1" applyAlignment="1">
      <alignment horizontal="center" vertical="center"/>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169" fontId="1" fillId="0" borderId="1"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10"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169" fontId="0" fillId="0" borderId="1"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 xfId="0"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1" fillId="2" borderId="2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8" xfId="0"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0" fillId="0" borderId="16" xfId="0" applyBorder="1" applyAlignment="1">
      <alignment horizontal="center" vertical="center"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T223"/>
  <sheetViews>
    <sheetView topLeftCell="A211" zoomScaleNormal="100" workbookViewId="0">
      <selection activeCell="C181" sqref="C181"/>
    </sheetView>
  </sheetViews>
  <sheetFormatPr defaultColWidth="8.88671875" defaultRowHeight="14.4" x14ac:dyDescent="0.3"/>
  <cols>
    <col min="1" max="4" width="27" style="1" customWidth="1"/>
    <col min="5" max="6" width="13.5546875" style="1" customWidth="1"/>
    <col min="7" max="16384" width="8.88671875" style="1"/>
  </cols>
  <sheetData>
    <row r="1" spans="1:5" ht="55.2" customHeight="1" x14ac:dyDescent="0.3">
      <c r="A1" s="157" t="s">
        <v>0</v>
      </c>
      <c r="B1" s="158"/>
      <c r="C1" s="158"/>
      <c r="D1" s="159"/>
    </row>
    <row r="2" spans="1:5" ht="37.200000000000003" customHeight="1" x14ac:dyDescent="0.3">
      <c r="A2" s="154" t="s">
        <v>1</v>
      </c>
      <c r="B2" s="155"/>
      <c r="C2" s="155"/>
      <c r="D2" s="156"/>
    </row>
    <row r="3" spans="1:5" ht="19.95" customHeight="1" x14ac:dyDescent="0.3">
      <c r="A3" s="160" t="s">
        <v>2</v>
      </c>
      <c r="B3" s="161"/>
      <c r="C3" s="161" t="s">
        <v>18</v>
      </c>
      <c r="D3" s="162"/>
    </row>
    <row r="4" spans="1:5" ht="19.95" customHeight="1" x14ac:dyDescent="0.3">
      <c r="A4" s="160"/>
      <c r="B4" s="161"/>
      <c r="C4" s="28" t="s">
        <v>3</v>
      </c>
      <c r="D4" s="29" t="s">
        <v>4</v>
      </c>
    </row>
    <row r="5" spans="1:5" ht="45.6" customHeight="1" x14ac:dyDescent="0.3">
      <c r="A5" s="22" t="s">
        <v>5</v>
      </c>
      <c r="B5" s="23" t="s">
        <v>6</v>
      </c>
      <c r="C5" s="4">
        <v>1600</v>
      </c>
      <c r="D5" s="8">
        <f>C5/1936.27</f>
        <v>0.82633103854317835</v>
      </c>
      <c r="E5" s="2"/>
    </row>
    <row r="6" spans="1:5" ht="45.6" customHeight="1" x14ac:dyDescent="0.3">
      <c r="A6" s="22" t="s">
        <v>7</v>
      </c>
      <c r="B6" s="23" t="s">
        <v>11</v>
      </c>
      <c r="C6" s="4">
        <v>3000</v>
      </c>
      <c r="D6" s="8">
        <f t="shared" ref="D6:D12" si="0">C6/1936.27</f>
        <v>1.5493706972684596</v>
      </c>
      <c r="E6" s="2"/>
    </row>
    <row r="7" spans="1:5" ht="45.6" customHeight="1" x14ac:dyDescent="0.3">
      <c r="A7" s="22" t="s">
        <v>8</v>
      </c>
      <c r="B7" s="23" t="s">
        <v>12</v>
      </c>
      <c r="C7" s="4">
        <v>3600</v>
      </c>
      <c r="D7" s="8">
        <f t="shared" si="0"/>
        <v>1.8592448367221515</v>
      </c>
      <c r="E7" s="2"/>
    </row>
    <row r="8" spans="1:5" ht="45.6" customHeight="1" x14ac:dyDescent="0.3">
      <c r="A8" s="22" t="s">
        <v>9</v>
      </c>
      <c r="B8" s="23" t="s">
        <v>13</v>
      </c>
      <c r="C8" s="4">
        <v>3200</v>
      </c>
      <c r="D8" s="8">
        <f t="shared" si="0"/>
        <v>1.6526620770863567</v>
      </c>
      <c r="E8" s="2"/>
    </row>
    <row r="9" spans="1:5" ht="45.6" customHeight="1" x14ac:dyDescent="0.3">
      <c r="A9" s="22" t="s">
        <v>9</v>
      </c>
      <c r="B9" s="23" t="s">
        <v>14</v>
      </c>
      <c r="C9" s="4">
        <v>10000</v>
      </c>
      <c r="D9" s="8">
        <f t="shared" si="0"/>
        <v>5.1645689908948649</v>
      </c>
      <c r="E9" s="2"/>
    </row>
    <row r="10" spans="1:5" ht="45.6" customHeight="1" x14ac:dyDescent="0.3">
      <c r="A10" s="22" t="s">
        <v>10</v>
      </c>
      <c r="B10" s="23" t="s">
        <v>15</v>
      </c>
      <c r="C10" s="4">
        <v>3600</v>
      </c>
      <c r="D10" s="8">
        <f t="shared" si="0"/>
        <v>1.8592448367221515</v>
      </c>
      <c r="E10" s="2"/>
    </row>
    <row r="11" spans="1:5" ht="45.6" customHeight="1" x14ac:dyDescent="0.3">
      <c r="A11" s="22" t="s">
        <v>10</v>
      </c>
      <c r="B11" s="23" t="s">
        <v>16</v>
      </c>
      <c r="C11" s="4">
        <v>6000</v>
      </c>
      <c r="D11" s="8">
        <f t="shared" si="0"/>
        <v>3.0987413945369191</v>
      </c>
      <c r="E11" s="2"/>
    </row>
    <row r="12" spans="1:5" ht="45.6" customHeight="1" thickBot="1" x14ac:dyDescent="0.35">
      <c r="A12" s="30" t="s">
        <v>10</v>
      </c>
      <c r="B12" s="31" t="s">
        <v>17</v>
      </c>
      <c r="C12" s="14">
        <v>20000</v>
      </c>
      <c r="D12" s="9">
        <f t="shared" si="0"/>
        <v>10.32913798178973</v>
      </c>
      <c r="E12" s="2"/>
    </row>
    <row r="13" spans="1:5" ht="27" customHeight="1" thickBot="1" x14ac:dyDescent="0.35">
      <c r="A13" s="10"/>
      <c r="B13" s="10"/>
      <c r="C13" s="10"/>
      <c r="D13" s="11" t="s">
        <v>19</v>
      </c>
      <c r="E13" s="10"/>
    </row>
    <row r="14" spans="1:5" ht="37.950000000000003" customHeight="1" x14ac:dyDescent="0.3">
      <c r="A14" s="157" t="s">
        <v>0</v>
      </c>
      <c r="B14" s="158"/>
      <c r="C14" s="158"/>
      <c r="D14" s="159"/>
    </row>
    <row r="15" spans="1:5" ht="27.6" customHeight="1" x14ac:dyDescent="0.3">
      <c r="A15" s="154" t="s">
        <v>1</v>
      </c>
      <c r="B15" s="155"/>
      <c r="C15" s="155"/>
      <c r="D15" s="156"/>
    </row>
    <row r="16" spans="1:5" ht="20.399999999999999" customHeight="1" x14ac:dyDescent="0.3">
      <c r="A16" s="154" t="s">
        <v>71</v>
      </c>
      <c r="B16" s="155"/>
      <c r="C16" s="155"/>
      <c r="D16" s="156"/>
    </row>
    <row r="17" spans="1:4" ht="20.399999999999999" customHeight="1" x14ac:dyDescent="0.3">
      <c r="A17" s="154" t="s">
        <v>20</v>
      </c>
      <c r="B17" s="155"/>
      <c r="C17" s="155"/>
      <c r="D17" s="156"/>
    </row>
    <row r="18" spans="1:4" x14ac:dyDescent="0.3">
      <c r="A18" s="54" t="s">
        <v>21</v>
      </c>
      <c r="B18" s="55" t="s">
        <v>22</v>
      </c>
      <c r="C18" s="55" t="s">
        <v>3</v>
      </c>
      <c r="D18" s="56" t="s">
        <v>4</v>
      </c>
    </row>
    <row r="19" spans="1:4" ht="17.399999999999999" customHeight="1" x14ac:dyDescent="0.3">
      <c r="A19" s="7">
        <v>1989</v>
      </c>
      <c r="B19" s="12"/>
      <c r="C19" s="4">
        <v>1600</v>
      </c>
      <c r="D19" s="8">
        <f>C19/1936.27</f>
        <v>0.82633103854317835</v>
      </c>
    </row>
    <row r="20" spans="1:4" ht="17.399999999999999" customHeight="1" x14ac:dyDescent="0.3">
      <c r="A20" s="7">
        <v>1990</v>
      </c>
      <c r="B20" s="12">
        <v>6.4000000000000001E-2</v>
      </c>
      <c r="C20" s="13">
        <v>1702.4</v>
      </c>
      <c r="D20" s="8">
        <f t="shared" ref="D20:D31" si="1">C20/1936.27</f>
        <v>0.8792162250099419</v>
      </c>
    </row>
    <row r="21" spans="1:4" ht="17.399999999999999" customHeight="1" x14ac:dyDescent="0.3">
      <c r="A21" s="7">
        <v>1991</v>
      </c>
      <c r="B21" s="12">
        <v>6.5000000000000002E-2</v>
      </c>
      <c r="C21" s="13">
        <v>1813.06</v>
      </c>
      <c r="D21" s="8">
        <f t="shared" si="1"/>
        <v>0.93636734546318434</v>
      </c>
    </row>
    <row r="22" spans="1:4" ht="17.399999999999999" customHeight="1" x14ac:dyDescent="0.3">
      <c r="A22" s="7">
        <v>1992</v>
      </c>
      <c r="B22" s="12">
        <v>6.0999999999999999E-2</v>
      </c>
      <c r="C22" s="13">
        <v>1923.66</v>
      </c>
      <c r="D22" s="8">
        <f t="shared" si="1"/>
        <v>0.99348747850248165</v>
      </c>
    </row>
    <row r="23" spans="1:4" ht="17.399999999999999" customHeight="1" x14ac:dyDescent="0.3">
      <c r="A23" s="7">
        <v>1993</v>
      </c>
      <c r="B23" s="12">
        <v>4.2999999999999997E-2</v>
      </c>
      <c r="C23" s="13">
        <v>2006.38</v>
      </c>
      <c r="D23" s="8">
        <f t="shared" si="1"/>
        <v>1.036208793195164</v>
      </c>
    </row>
    <row r="24" spans="1:4" ht="17.399999999999999" customHeight="1" x14ac:dyDescent="0.3">
      <c r="A24" s="7">
        <v>1994</v>
      </c>
      <c r="B24" s="12">
        <v>4.7500000000000001E-2</v>
      </c>
      <c r="C24" s="13">
        <v>2101.6799999999998</v>
      </c>
      <c r="D24" s="8">
        <f t="shared" si="1"/>
        <v>1.0854271356783918</v>
      </c>
    </row>
    <row r="25" spans="1:4" ht="17.399999999999999" customHeight="1" x14ac:dyDescent="0.3">
      <c r="A25" s="7">
        <v>1995</v>
      </c>
      <c r="B25" s="12">
        <v>3.9E-2</v>
      </c>
      <c r="C25" s="13">
        <v>2183.65</v>
      </c>
      <c r="D25" s="8">
        <f t="shared" si="1"/>
        <v>1.1277611076967573</v>
      </c>
    </row>
    <row r="26" spans="1:4" ht="17.399999999999999" customHeight="1" x14ac:dyDescent="0.3">
      <c r="A26" s="7">
        <v>1996</v>
      </c>
      <c r="B26" s="12">
        <v>7.3499999999999996E-2</v>
      </c>
      <c r="C26" s="13">
        <v>2344.15</v>
      </c>
      <c r="D26" s="8">
        <f t="shared" si="1"/>
        <v>1.2106524400006198</v>
      </c>
    </row>
    <row r="27" spans="1:4" ht="17.399999999999999" customHeight="1" x14ac:dyDescent="0.3">
      <c r="A27" s="7">
        <v>1997</v>
      </c>
      <c r="B27" s="12">
        <v>2.4500000000000001E-2</v>
      </c>
      <c r="C27" s="13">
        <v>2401.58</v>
      </c>
      <c r="D27" s="8">
        <f t="shared" si="1"/>
        <v>1.2403125597153288</v>
      </c>
    </row>
    <row r="28" spans="1:4" ht="17.399999999999999" customHeight="1" x14ac:dyDescent="0.3">
      <c r="A28" s="7">
        <v>1998</v>
      </c>
      <c r="B28" s="12">
        <v>8.9999999999999993E-3</v>
      </c>
      <c r="C28" s="13">
        <v>2423.19</v>
      </c>
      <c r="D28" s="8">
        <f t="shared" si="1"/>
        <v>1.2514731933046528</v>
      </c>
    </row>
    <row r="29" spans="1:4" ht="17.399999999999999" customHeight="1" x14ac:dyDescent="0.3">
      <c r="A29" s="7">
        <v>1999</v>
      </c>
      <c r="B29" s="12">
        <v>6.4999999999999997E-3</v>
      </c>
      <c r="C29" s="13">
        <v>2438.94</v>
      </c>
      <c r="D29" s="8">
        <f t="shared" si="1"/>
        <v>1.2596073894653121</v>
      </c>
    </row>
    <row r="30" spans="1:4" ht="17.399999999999999" customHeight="1" x14ac:dyDescent="0.3">
      <c r="A30" s="7">
        <v>2000</v>
      </c>
      <c r="B30" s="12">
        <v>1.2999999999999999E-2</v>
      </c>
      <c r="C30" s="13">
        <v>2470.65</v>
      </c>
      <c r="D30" s="8">
        <f t="shared" si="1"/>
        <v>1.2759842377354398</v>
      </c>
    </row>
    <row r="31" spans="1:4" ht="17.399999999999999" customHeight="1" x14ac:dyDescent="0.3">
      <c r="A31" s="7">
        <v>2001</v>
      </c>
      <c r="B31" s="12">
        <v>4.65E-2</v>
      </c>
      <c r="C31" s="13">
        <v>2585.54</v>
      </c>
      <c r="D31" s="8">
        <f t="shared" si="1"/>
        <v>1.3353199708718309</v>
      </c>
    </row>
    <row r="32" spans="1:4" ht="17.399999999999999" customHeight="1" x14ac:dyDescent="0.3">
      <c r="A32" s="7">
        <v>2002</v>
      </c>
      <c r="B32" s="12">
        <v>1.4999999999999999E-2</v>
      </c>
      <c r="C32" s="3"/>
      <c r="D32" s="8">
        <f>D31*B32+D31</f>
        <v>1.3553497704349082</v>
      </c>
    </row>
    <row r="33" spans="1:7" ht="17.399999999999999" customHeight="1" x14ac:dyDescent="0.3">
      <c r="A33" s="7">
        <v>2003</v>
      </c>
      <c r="B33" s="12">
        <v>1.55E-2</v>
      </c>
      <c r="C33" s="3"/>
      <c r="D33" s="8">
        <f t="shared" ref="D33:D45" si="2">D32*B33+D32</f>
        <v>1.3763576918766494</v>
      </c>
    </row>
    <row r="34" spans="1:7" ht="17.399999999999999" customHeight="1" x14ac:dyDescent="0.3">
      <c r="A34" s="7">
        <v>2004</v>
      </c>
      <c r="B34" s="12">
        <v>1.7500000000000002E-2</v>
      </c>
      <c r="C34" s="3"/>
      <c r="D34" s="8">
        <f t="shared" si="2"/>
        <v>1.4004439514844906</v>
      </c>
    </row>
    <row r="35" spans="1:7" ht="17.399999999999999" customHeight="1" x14ac:dyDescent="0.3">
      <c r="A35" s="7">
        <v>2005</v>
      </c>
      <c r="B35" s="12">
        <v>2.8000000000000001E-2</v>
      </c>
      <c r="C35" s="3"/>
      <c r="D35" s="8">
        <f t="shared" si="2"/>
        <v>1.4396563821260564</v>
      </c>
    </row>
    <row r="36" spans="1:7" ht="17.399999999999999" customHeight="1" x14ac:dyDescent="0.3">
      <c r="A36" s="7">
        <v>2006</v>
      </c>
      <c r="B36" s="12">
        <v>2.8500000000000001E-2</v>
      </c>
      <c r="C36" s="3"/>
      <c r="D36" s="8">
        <f t="shared" si="2"/>
        <v>1.480686589016649</v>
      </c>
    </row>
    <row r="37" spans="1:7" ht="17.399999999999999" customHeight="1" x14ac:dyDescent="0.3">
      <c r="A37" s="7">
        <v>2007</v>
      </c>
      <c r="B37" s="12">
        <v>3.7499999999999999E-2</v>
      </c>
      <c r="C37" s="3"/>
      <c r="D37" s="8">
        <f t="shared" si="2"/>
        <v>1.5362123361047733</v>
      </c>
    </row>
    <row r="38" spans="1:7" ht="17.399999999999999" customHeight="1" x14ac:dyDescent="0.3">
      <c r="A38" s="7">
        <v>2008</v>
      </c>
      <c r="B38" s="12">
        <v>2.5499999999999998E-2</v>
      </c>
      <c r="C38" s="3"/>
      <c r="D38" s="8">
        <f t="shared" si="2"/>
        <v>1.575385750675445</v>
      </c>
    </row>
    <row r="39" spans="1:7" ht="17.399999999999999" customHeight="1" x14ac:dyDescent="0.3">
      <c r="A39" s="7">
        <v>2009</v>
      </c>
      <c r="B39" s="12">
        <v>5.5E-2</v>
      </c>
      <c r="C39" s="3"/>
      <c r="D39" s="8">
        <f t="shared" si="2"/>
        <v>1.6620319669625945</v>
      </c>
    </row>
    <row r="40" spans="1:7" ht="17.399999999999999" customHeight="1" x14ac:dyDescent="0.3">
      <c r="A40" s="7">
        <v>2010</v>
      </c>
      <c r="B40" s="12">
        <v>-3.4000000000000002E-2</v>
      </c>
      <c r="C40" s="3"/>
      <c r="D40" s="8">
        <f t="shared" si="2"/>
        <v>1.6055228800858663</v>
      </c>
    </row>
    <row r="41" spans="1:7" ht="17.399999999999999" customHeight="1" x14ac:dyDescent="0.3">
      <c r="A41" s="7">
        <v>2011</v>
      </c>
      <c r="B41" s="12">
        <v>2.8000000000000001E-2</v>
      </c>
      <c r="C41" s="3"/>
      <c r="D41" s="8">
        <f t="shared" si="2"/>
        <v>1.6504775207282705</v>
      </c>
    </row>
    <row r="42" spans="1:7" ht="17.399999999999999" customHeight="1" x14ac:dyDescent="0.3">
      <c r="A42" s="7">
        <v>2012</v>
      </c>
      <c r="B42" s="12">
        <v>3.7499999999999999E-2</v>
      </c>
      <c r="C42" s="3"/>
      <c r="D42" s="8">
        <f t="shared" si="2"/>
        <v>1.7123704277555807</v>
      </c>
      <c r="F42" s="2"/>
    </row>
    <row r="43" spans="1:7" ht="17.399999999999999" customHeight="1" x14ac:dyDescent="0.3">
      <c r="A43" s="7">
        <v>2013</v>
      </c>
      <c r="B43" s="12">
        <v>2.8500000000000001E-2</v>
      </c>
      <c r="C43" s="3"/>
      <c r="D43" s="8">
        <f t="shared" si="2"/>
        <v>1.7611729849466147</v>
      </c>
    </row>
    <row r="44" spans="1:7" ht="17.399999999999999" customHeight="1" x14ac:dyDescent="0.3">
      <c r="A44" s="7">
        <v>2014</v>
      </c>
      <c r="B44" s="12">
        <v>-5.0000000000000001E-3</v>
      </c>
      <c r="C44" s="3"/>
      <c r="D44" s="8">
        <f t="shared" si="2"/>
        <v>1.7523671200218816</v>
      </c>
      <c r="E44" s="2"/>
    </row>
    <row r="45" spans="1:7" ht="17.399999999999999" customHeight="1" x14ac:dyDescent="0.3">
      <c r="A45" s="7">
        <v>2015</v>
      </c>
      <c r="B45" s="12">
        <v>-8.9999999999999993E-3</v>
      </c>
      <c r="C45" s="3"/>
      <c r="D45" s="8">
        <f t="shared" si="2"/>
        <v>1.7365958159416846</v>
      </c>
      <c r="E45" s="2"/>
    </row>
    <row r="46" spans="1:7" ht="17.399999999999999" customHeight="1" x14ac:dyDescent="0.3">
      <c r="A46" s="7">
        <v>2016</v>
      </c>
      <c r="B46" s="12">
        <v>-1.6E-2</v>
      </c>
      <c r="C46" s="3"/>
      <c r="D46" s="8">
        <f t="shared" ref="D46:D53" si="3">D45*B46+D45</f>
        <v>1.7088102828866176</v>
      </c>
      <c r="E46" s="2"/>
    </row>
    <row r="47" spans="1:7" ht="17.399999999999999" customHeight="1" x14ac:dyDescent="0.3">
      <c r="A47" s="63">
        <v>2017</v>
      </c>
      <c r="B47" s="39">
        <v>-3.0000000000000001E-3</v>
      </c>
      <c r="C47" s="38"/>
      <c r="D47" s="62">
        <f t="shared" si="3"/>
        <v>1.7036838520379578</v>
      </c>
      <c r="E47" s="2"/>
      <c r="G47" s="44"/>
    </row>
    <row r="48" spans="1:7" ht="17.399999999999999" customHeight="1" x14ac:dyDescent="0.3">
      <c r="A48" s="72">
        <v>2018</v>
      </c>
      <c r="B48" s="73">
        <v>1.35E-2</v>
      </c>
      <c r="C48" s="71"/>
      <c r="D48" s="74">
        <f t="shared" si="3"/>
        <v>1.7266835840404702</v>
      </c>
      <c r="E48" s="2"/>
      <c r="G48" s="44"/>
    </row>
    <row r="49" spans="1:7" ht="17.399999999999999" customHeight="1" x14ac:dyDescent="0.3">
      <c r="A49" s="37">
        <v>2019</v>
      </c>
      <c r="B49" s="39">
        <v>0.03</v>
      </c>
      <c r="C49" s="37"/>
      <c r="D49" s="40">
        <f t="shared" si="3"/>
        <v>1.7784840915616842</v>
      </c>
      <c r="E49" s="2"/>
      <c r="G49" s="44"/>
    </row>
    <row r="50" spans="1:7" ht="17.399999999999999" customHeight="1" x14ac:dyDescent="0.3">
      <c r="A50" s="37">
        <v>2020</v>
      </c>
      <c r="B50" s="39">
        <v>-7.4999999999999997E-3</v>
      </c>
      <c r="C50" s="38"/>
      <c r="D50" s="40">
        <f t="shared" si="3"/>
        <v>1.7651454608749715</v>
      </c>
      <c r="E50" s="2"/>
      <c r="G50" s="44"/>
    </row>
    <row r="51" spans="1:7" ht="17.399999999999999" customHeight="1" x14ac:dyDescent="0.3">
      <c r="A51" s="37">
        <v>2021</v>
      </c>
      <c r="B51" s="39">
        <v>-1.8499999999999999E-2</v>
      </c>
      <c r="C51" s="38"/>
      <c r="D51" s="40">
        <f t="shared" si="3"/>
        <v>1.7324902698487845</v>
      </c>
      <c r="E51" s="2"/>
      <c r="G51" s="44"/>
    </row>
    <row r="52" spans="1:7" s="128" customFormat="1" ht="17.399999999999999" customHeight="1" x14ac:dyDescent="0.3">
      <c r="A52" s="37">
        <v>2022</v>
      </c>
      <c r="B52" s="39">
        <v>7.9500000000000001E-2</v>
      </c>
      <c r="C52" s="37"/>
      <c r="D52" s="40">
        <f t="shared" si="3"/>
        <v>1.870223246301763</v>
      </c>
      <c r="E52" s="2"/>
      <c r="G52" s="44"/>
    </row>
    <row r="53" spans="1:7" s="128" customFormat="1" ht="17.399999999999999" customHeight="1" x14ac:dyDescent="0.3">
      <c r="A53" s="38">
        <v>2023</v>
      </c>
      <c r="B53" s="41">
        <v>0.2515</v>
      </c>
      <c r="C53" s="38"/>
      <c r="D53" s="92">
        <f t="shared" si="3"/>
        <v>2.3405843927466563</v>
      </c>
      <c r="E53" s="2"/>
      <c r="G53" s="44"/>
    </row>
    <row r="54" spans="1:7" ht="17.399999999999999" customHeight="1" x14ac:dyDescent="0.3">
      <c r="A54" s="10"/>
      <c r="B54" s="15"/>
      <c r="C54" s="10"/>
      <c r="D54" s="11" t="s">
        <v>23</v>
      </c>
    </row>
    <row r="55" spans="1:7" ht="19.2" customHeight="1" thickBot="1" x14ac:dyDescent="0.35">
      <c r="B55" s="10"/>
      <c r="D55" s="11"/>
    </row>
    <row r="56" spans="1:7" ht="37.200000000000003" customHeight="1" x14ac:dyDescent="0.3">
      <c r="A56" s="157" t="s">
        <v>0</v>
      </c>
      <c r="B56" s="158"/>
      <c r="C56" s="158"/>
      <c r="D56" s="159"/>
    </row>
    <row r="57" spans="1:7" ht="24" customHeight="1" x14ac:dyDescent="0.3">
      <c r="A57" s="154" t="s">
        <v>1</v>
      </c>
      <c r="B57" s="155"/>
      <c r="C57" s="155"/>
      <c r="D57" s="156"/>
    </row>
    <row r="58" spans="1:7" ht="19.95" customHeight="1" x14ac:dyDescent="0.3">
      <c r="A58" s="154" t="s">
        <v>71</v>
      </c>
      <c r="B58" s="155"/>
      <c r="C58" s="155"/>
      <c r="D58" s="156"/>
    </row>
    <row r="59" spans="1:7" ht="22.2" customHeight="1" x14ac:dyDescent="0.3">
      <c r="A59" s="154" t="s">
        <v>24</v>
      </c>
      <c r="B59" s="155"/>
      <c r="C59" s="155"/>
      <c r="D59" s="156"/>
    </row>
    <row r="60" spans="1:7" x14ac:dyDescent="0.3">
      <c r="A60" s="54" t="s">
        <v>21</v>
      </c>
      <c r="B60" s="55" t="s">
        <v>22</v>
      </c>
      <c r="C60" s="55" t="s">
        <v>3</v>
      </c>
      <c r="D60" s="56" t="s">
        <v>4</v>
      </c>
    </row>
    <row r="61" spans="1:7" x14ac:dyDescent="0.3">
      <c r="A61" s="7">
        <v>1989</v>
      </c>
      <c r="B61" s="12"/>
      <c r="C61" s="4">
        <v>3000</v>
      </c>
      <c r="D61" s="8">
        <f>C61/1936.27</f>
        <v>1.5493706972684596</v>
      </c>
    </row>
    <row r="62" spans="1:7" x14ac:dyDescent="0.3">
      <c r="A62" s="7">
        <v>1990</v>
      </c>
      <c r="B62" s="12">
        <v>6.4000000000000001E-2</v>
      </c>
      <c r="C62" s="13">
        <v>3192</v>
      </c>
      <c r="D62" s="8">
        <f t="shared" ref="D62:D73" si="4">C62/1936.27</f>
        <v>1.648530421893641</v>
      </c>
    </row>
    <row r="63" spans="1:7" x14ac:dyDescent="0.3">
      <c r="A63" s="7">
        <v>1991</v>
      </c>
      <c r="B63" s="12">
        <v>6.5000000000000002E-2</v>
      </c>
      <c r="C63" s="13">
        <v>3399.48</v>
      </c>
      <c r="D63" s="8">
        <f t="shared" si="4"/>
        <v>1.7556848993167276</v>
      </c>
    </row>
    <row r="64" spans="1:7" x14ac:dyDescent="0.3">
      <c r="A64" s="7">
        <v>1992</v>
      </c>
      <c r="B64" s="12">
        <v>6.0999999999999999E-2</v>
      </c>
      <c r="C64" s="13">
        <v>3606.85</v>
      </c>
      <c r="D64" s="8">
        <f t="shared" si="4"/>
        <v>1.8627825664809143</v>
      </c>
    </row>
    <row r="65" spans="1:4" x14ac:dyDescent="0.3">
      <c r="A65" s="7">
        <v>1993</v>
      </c>
      <c r="B65" s="12">
        <v>4.2999999999999997E-2</v>
      </c>
      <c r="C65" s="13">
        <v>3761.94</v>
      </c>
      <c r="D65" s="8">
        <f t="shared" si="4"/>
        <v>1.9428798669607028</v>
      </c>
    </row>
    <row r="66" spans="1:4" x14ac:dyDescent="0.3">
      <c r="A66" s="7">
        <v>1994</v>
      </c>
      <c r="B66" s="12">
        <v>4.7500000000000001E-2</v>
      </c>
      <c r="C66" s="13">
        <v>3940.63</v>
      </c>
      <c r="D66" s="8">
        <f t="shared" si="4"/>
        <v>2.0351655502590034</v>
      </c>
    </row>
    <row r="67" spans="1:4" x14ac:dyDescent="0.3">
      <c r="A67" s="7">
        <v>1995</v>
      </c>
      <c r="B67" s="12">
        <v>3.9E-2</v>
      </c>
      <c r="C67" s="13">
        <v>4094.31</v>
      </c>
      <c r="D67" s="8">
        <f t="shared" si="4"/>
        <v>2.1145346465110753</v>
      </c>
    </row>
    <row r="68" spans="1:4" x14ac:dyDescent="0.3">
      <c r="A68" s="7">
        <v>1996</v>
      </c>
      <c r="B68" s="12">
        <v>7.3499999999999996E-2</v>
      </c>
      <c r="C68" s="13">
        <v>4395.24</v>
      </c>
      <c r="D68" s="8">
        <f t="shared" si="4"/>
        <v>2.2699520211540745</v>
      </c>
    </row>
    <row r="69" spans="1:4" x14ac:dyDescent="0.3">
      <c r="A69" s="7">
        <v>1997</v>
      </c>
      <c r="B69" s="12">
        <v>2.4500000000000001E-2</v>
      </c>
      <c r="C69" s="13">
        <v>4502.92</v>
      </c>
      <c r="D69" s="8">
        <f t="shared" si="4"/>
        <v>2.3255641000480307</v>
      </c>
    </row>
    <row r="70" spans="1:4" x14ac:dyDescent="0.3">
      <c r="A70" s="7">
        <v>1998</v>
      </c>
      <c r="B70" s="12">
        <v>8.9999999999999993E-3</v>
      </c>
      <c r="C70" s="13">
        <v>4543.45</v>
      </c>
      <c r="D70" s="8">
        <f t="shared" si="4"/>
        <v>2.3464960981681271</v>
      </c>
    </row>
    <row r="71" spans="1:4" x14ac:dyDescent="0.3">
      <c r="A71" s="7">
        <v>1999</v>
      </c>
      <c r="B71" s="12">
        <v>6.4999999999999997E-3</v>
      </c>
      <c r="C71" s="13">
        <v>4572.9799999999996</v>
      </c>
      <c r="D71" s="8">
        <f t="shared" si="4"/>
        <v>2.3617470703982395</v>
      </c>
    </row>
    <row r="72" spans="1:4" x14ac:dyDescent="0.3">
      <c r="A72" s="7">
        <v>2000</v>
      </c>
      <c r="B72" s="12">
        <v>1.2999999999999999E-2</v>
      </c>
      <c r="C72" s="13">
        <v>4632.43</v>
      </c>
      <c r="D72" s="8">
        <f t="shared" si="4"/>
        <v>2.3924504330491101</v>
      </c>
    </row>
    <row r="73" spans="1:4" x14ac:dyDescent="0.3">
      <c r="A73" s="7">
        <v>2001</v>
      </c>
      <c r="B73" s="12">
        <v>4.65E-2</v>
      </c>
      <c r="C73" s="13">
        <v>4847.84</v>
      </c>
      <c r="D73" s="8">
        <f t="shared" si="4"/>
        <v>2.5037004136819765</v>
      </c>
    </row>
    <row r="74" spans="1:4" x14ac:dyDescent="0.3">
      <c r="A74" s="7">
        <v>2002</v>
      </c>
      <c r="B74" s="12">
        <v>1.4999999999999999E-2</v>
      </c>
      <c r="C74" s="3"/>
      <c r="D74" s="8">
        <f>D73*B74+D73</f>
        <v>2.541255919887206</v>
      </c>
    </row>
    <row r="75" spans="1:4" x14ac:dyDescent="0.3">
      <c r="A75" s="7">
        <v>2003</v>
      </c>
      <c r="B75" s="12">
        <v>1.55E-2</v>
      </c>
      <c r="C75" s="3"/>
      <c r="D75" s="8">
        <f t="shared" ref="D75:D95" si="5">D74*B75+D74</f>
        <v>2.5806453866454575</v>
      </c>
    </row>
    <row r="76" spans="1:4" x14ac:dyDescent="0.3">
      <c r="A76" s="7">
        <v>2004</v>
      </c>
      <c r="B76" s="12">
        <v>1.7500000000000002E-2</v>
      </c>
      <c r="C76" s="3"/>
      <c r="D76" s="8">
        <f t="shared" si="5"/>
        <v>2.6258066809117531</v>
      </c>
    </row>
    <row r="77" spans="1:4" x14ac:dyDescent="0.3">
      <c r="A77" s="7">
        <v>2005</v>
      </c>
      <c r="B77" s="12">
        <v>2.8000000000000001E-2</v>
      </c>
      <c r="C77" s="3"/>
      <c r="D77" s="8">
        <f t="shared" si="5"/>
        <v>2.6993292679772822</v>
      </c>
    </row>
    <row r="78" spans="1:4" x14ac:dyDescent="0.3">
      <c r="A78" s="7">
        <v>2006</v>
      </c>
      <c r="B78" s="12">
        <v>2.8500000000000001E-2</v>
      </c>
      <c r="C78" s="3"/>
      <c r="D78" s="16">
        <f t="shared" si="5"/>
        <v>2.7762601521146348</v>
      </c>
    </row>
    <row r="79" spans="1:4" x14ac:dyDescent="0.3">
      <c r="A79" s="7">
        <v>2007</v>
      </c>
      <c r="B79" s="12">
        <v>3.7499999999999999E-2</v>
      </c>
      <c r="C79" s="3"/>
      <c r="D79" s="16">
        <f t="shared" si="5"/>
        <v>2.8803699078189338</v>
      </c>
    </row>
    <row r="80" spans="1:4" x14ac:dyDescent="0.3">
      <c r="A80" s="7">
        <v>2008</v>
      </c>
      <c r="B80" s="12">
        <v>2.5499999999999998E-2</v>
      </c>
      <c r="C80" s="3"/>
      <c r="D80" s="8">
        <f t="shared" si="5"/>
        <v>2.9538193404683164</v>
      </c>
    </row>
    <row r="81" spans="1:4" x14ac:dyDescent="0.3">
      <c r="A81" s="7">
        <v>2009</v>
      </c>
      <c r="B81" s="12">
        <v>5.5E-2</v>
      </c>
      <c r="C81" s="3"/>
      <c r="D81" s="8">
        <f t="shared" si="5"/>
        <v>3.1162794041940738</v>
      </c>
    </row>
    <row r="82" spans="1:4" x14ac:dyDescent="0.3">
      <c r="A82" s="7">
        <v>2010</v>
      </c>
      <c r="B82" s="12">
        <v>-3.4000000000000002E-2</v>
      </c>
      <c r="C82" s="3"/>
      <c r="D82" s="8">
        <f>D81*B82+D81</f>
        <v>3.0103259044514754</v>
      </c>
    </row>
    <row r="83" spans="1:4" x14ac:dyDescent="0.3">
      <c r="A83" s="7">
        <v>2011</v>
      </c>
      <c r="B83" s="12">
        <v>2.8000000000000001E-2</v>
      </c>
      <c r="C83" s="3"/>
      <c r="D83" s="8">
        <f t="shared" si="5"/>
        <v>3.0946150297761168</v>
      </c>
    </row>
    <row r="84" spans="1:4" x14ac:dyDescent="0.3">
      <c r="A84" s="7">
        <v>2012</v>
      </c>
      <c r="B84" s="12">
        <v>3.7499999999999999E-2</v>
      </c>
      <c r="C84" s="3"/>
      <c r="D84" s="8">
        <f t="shared" si="5"/>
        <v>3.2106630933927214</v>
      </c>
    </row>
    <row r="85" spans="1:4" x14ac:dyDescent="0.3">
      <c r="A85" s="7">
        <v>2013</v>
      </c>
      <c r="B85" s="12">
        <v>2.8500000000000001E-2</v>
      </c>
      <c r="C85" s="3"/>
      <c r="D85" s="8">
        <f t="shared" si="5"/>
        <v>3.3021669915544138</v>
      </c>
    </row>
    <row r="86" spans="1:4" x14ac:dyDescent="0.3">
      <c r="A86" s="7">
        <v>2014</v>
      </c>
      <c r="B86" s="12">
        <v>-5.0000000000000001E-3</v>
      </c>
      <c r="C86" s="3"/>
      <c r="D86" s="8">
        <f t="shared" si="5"/>
        <v>3.2856561565966418</v>
      </c>
    </row>
    <row r="87" spans="1:4" s="10" customFormat="1" x14ac:dyDescent="0.3">
      <c r="A87" s="7">
        <v>2015</v>
      </c>
      <c r="B87" s="12">
        <v>-8.9999999999999993E-3</v>
      </c>
      <c r="C87" s="3"/>
      <c r="D87" s="8">
        <f t="shared" si="5"/>
        <v>3.256085251187272</v>
      </c>
    </row>
    <row r="88" spans="1:4" s="10" customFormat="1" x14ac:dyDescent="0.3">
      <c r="A88" s="7">
        <v>2016</v>
      </c>
      <c r="B88" s="12">
        <v>-1.6E-2</v>
      </c>
      <c r="C88" s="3"/>
      <c r="D88" s="8">
        <f t="shared" si="5"/>
        <v>3.2039878871682754</v>
      </c>
    </row>
    <row r="89" spans="1:4" s="10" customFormat="1" x14ac:dyDescent="0.3">
      <c r="A89" s="63">
        <v>2017</v>
      </c>
      <c r="B89" s="39">
        <v>-3.0000000000000001E-3</v>
      </c>
      <c r="C89" s="37"/>
      <c r="D89" s="62">
        <f t="shared" si="5"/>
        <v>3.1943759235067706</v>
      </c>
    </row>
    <row r="90" spans="1:4" s="50" customFormat="1" x14ac:dyDescent="0.3">
      <c r="A90" s="72">
        <v>2018</v>
      </c>
      <c r="B90" s="73">
        <v>1.35E-2</v>
      </c>
      <c r="C90" s="75"/>
      <c r="D90" s="74">
        <f t="shared" si="5"/>
        <v>3.237499998474112</v>
      </c>
    </row>
    <row r="91" spans="1:4" s="60" customFormat="1" x14ac:dyDescent="0.3">
      <c r="A91" s="89">
        <v>2019</v>
      </c>
      <c r="B91" s="90">
        <v>0.03</v>
      </c>
      <c r="C91" s="89"/>
      <c r="D91" s="91">
        <f t="shared" si="5"/>
        <v>3.3346249984283354</v>
      </c>
    </row>
    <row r="92" spans="1:4" s="60" customFormat="1" x14ac:dyDescent="0.3">
      <c r="A92" s="37">
        <v>2020</v>
      </c>
      <c r="B92" s="39">
        <v>-7.4999999999999997E-3</v>
      </c>
      <c r="C92" s="38"/>
      <c r="D92" s="40">
        <f t="shared" si="5"/>
        <v>3.309615310940123</v>
      </c>
    </row>
    <row r="93" spans="1:4" s="60" customFormat="1" x14ac:dyDescent="0.3">
      <c r="A93" s="37">
        <v>2021</v>
      </c>
      <c r="B93" s="39">
        <v>-1.8499999999999999E-2</v>
      </c>
      <c r="C93" s="38"/>
      <c r="D93" s="40">
        <f t="shared" si="5"/>
        <v>3.2483874276877307</v>
      </c>
    </row>
    <row r="94" spans="1:4" s="60" customFormat="1" x14ac:dyDescent="0.3">
      <c r="A94" s="37">
        <v>2022</v>
      </c>
      <c r="B94" s="39">
        <v>7.9500000000000001E-2</v>
      </c>
      <c r="C94" s="37"/>
      <c r="D94" s="40">
        <f t="shared" si="5"/>
        <v>3.5066342281889051</v>
      </c>
    </row>
    <row r="95" spans="1:4" s="60" customFormat="1" x14ac:dyDescent="0.3">
      <c r="A95" s="38">
        <v>2023</v>
      </c>
      <c r="B95" s="41">
        <v>0.2515</v>
      </c>
      <c r="C95" s="38"/>
      <c r="D95" s="92">
        <f t="shared" si="5"/>
        <v>4.3885527365784149</v>
      </c>
    </row>
    <row r="96" spans="1:4" x14ac:dyDescent="0.3">
      <c r="A96" s="38"/>
      <c r="B96" s="3"/>
      <c r="C96" s="3"/>
      <c r="D96" s="102" t="s">
        <v>26</v>
      </c>
    </row>
    <row r="97" spans="1:4" ht="15" thickBot="1" x14ac:dyDescent="0.35"/>
    <row r="98" spans="1:4" ht="38.4" customHeight="1" x14ac:dyDescent="0.3">
      <c r="A98" s="157" t="s">
        <v>0</v>
      </c>
      <c r="B98" s="158"/>
      <c r="C98" s="158"/>
      <c r="D98" s="159"/>
    </row>
    <row r="99" spans="1:4" ht="42.6" customHeight="1" x14ac:dyDescent="0.3">
      <c r="A99" s="154" t="s">
        <v>1</v>
      </c>
      <c r="B99" s="155"/>
      <c r="C99" s="155"/>
      <c r="D99" s="156"/>
    </row>
    <row r="100" spans="1:4" ht="25.95" customHeight="1" x14ac:dyDescent="0.3">
      <c r="A100" s="154" t="s">
        <v>71</v>
      </c>
      <c r="B100" s="155"/>
      <c r="C100" s="155"/>
      <c r="D100" s="156"/>
    </row>
    <row r="101" spans="1:4" ht="48" customHeight="1" x14ac:dyDescent="0.3">
      <c r="A101" s="154" t="s">
        <v>25</v>
      </c>
      <c r="B101" s="155"/>
      <c r="C101" s="155"/>
      <c r="D101" s="156"/>
    </row>
    <row r="102" spans="1:4" x14ac:dyDescent="0.3">
      <c r="A102" s="54" t="s">
        <v>21</v>
      </c>
      <c r="B102" s="55" t="s">
        <v>22</v>
      </c>
      <c r="C102" s="55" t="s">
        <v>3</v>
      </c>
      <c r="D102" s="56" t="s">
        <v>4</v>
      </c>
    </row>
    <row r="103" spans="1:4" x14ac:dyDescent="0.3">
      <c r="A103" s="7">
        <v>1989</v>
      </c>
      <c r="B103" s="12"/>
      <c r="C103" s="4">
        <v>3600</v>
      </c>
      <c r="D103" s="8">
        <f>C103/1936.27</f>
        <v>1.8592448367221515</v>
      </c>
    </row>
    <row r="104" spans="1:4" x14ac:dyDescent="0.3">
      <c r="A104" s="7">
        <v>1990</v>
      </c>
      <c r="B104" s="12">
        <v>6.4000000000000001E-2</v>
      </c>
      <c r="C104" s="13">
        <v>3830.4</v>
      </c>
      <c r="D104" s="8">
        <f t="shared" ref="D104:D115" si="6">C104/1936.27</f>
        <v>1.978236506272369</v>
      </c>
    </row>
    <row r="105" spans="1:4" x14ac:dyDescent="0.3">
      <c r="A105" s="7">
        <v>1991</v>
      </c>
      <c r="B105" s="12">
        <v>6.5000000000000002E-2</v>
      </c>
      <c r="C105" s="13">
        <v>4079.38</v>
      </c>
      <c r="D105" s="8">
        <f t="shared" si="6"/>
        <v>2.1068239450076693</v>
      </c>
    </row>
    <row r="106" spans="1:4" x14ac:dyDescent="0.3">
      <c r="A106" s="7">
        <v>1992</v>
      </c>
      <c r="B106" s="12">
        <v>6.0999999999999999E-2</v>
      </c>
      <c r="C106" s="13">
        <v>4328.22</v>
      </c>
      <c r="D106" s="8">
        <f t="shared" si="6"/>
        <v>2.2353390797770976</v>
      </c>
    </row>
    <row r="107" spans="1:4" x14ac:dyDescent="0.3">
      <c r="A107" s="7">
        <v>1993</v>
      </c>
      <c r="B107" s="12">
        <v>4.2999999999999997E-2</v>
      </c>
      <c r="C107" s="13">
        <v>4514.33</v>
      </c>
      <c r="D107" s="8">
        <f t="shared" si="6"/>
        <v>2.3314568732666414</v>
      </c>
    </row>
    <row r="108" spans="1:4" x14ac:dyDescent="0.3">
      <c r="A108" s="7">
        <v>1994</v>
      </c>
      <c r="B108" s="12">
        <v>4.7500000000000001E-2</v>
      </c>
      <c r="C108" s="13">
        <v>4728.76</v>
      </c>
      <c r="D108" s="8">
        <f t="shared" si="6"/>
        <v>2.4422007261384002</v>
      </c>
    </row>
    <row r="109" spans="1:4" x14ac:dyDescent="0.3">
      <c r="A109" s="7">
        <v>1995</v>
      </c>
      <c r="B109" s="12">
        <v>3.9E-2</v>
      </c>
      <c r="C109" s="13">
        <v>4913.18</v>
      </c>
      <c r="D109" s="8">
        <f t="shared" si="6"/>
        <v>2.5374457074684833</v>
      </c>
    </row>
    <row r="110" spans="1:4" x14ac:dyDescent="0.3">
      <c r="A110" s="7">
        <v>1996</v>
      </c>
      <c r="B110" s="12">
        <v>7.3499999999999996E-2</v>
      </c>
      <c r="C110" s="13">
        <v>5274.3</v>
      </c>
      <c r="D110" s="8">
        <f t="shared" si="6"/>
        <v>2.7239486228676788</v>
      </c>
    </row>
    <row r="111" spans="1:4" x14ac:dyDescent="0.3">
      <c r="A111" s="7">
        <v>1997</v>
      </c>
      <c r="B111" s="12">
        <v>2.4500000000000001E-2</v>
      </c>
      <c r="C111" s="13">
        <v>5403.52</v>
      </c>
      <c r="D111" s="8">
        <f t="shared" si="6"/>
        <v>2.7906851833680224</v>
      </c>
    </row>
    <row r="112" spans="1:4" x14ac:dyDescent="0.3">
      <c r="A112" s="7">
        <v>1998</v>
      </c>
      <c r="B112" s="12">
        <v>8.9999999999999993E-3</v>
      </c>
      <c r="C112" s="13">
        <v>5452.15</v>
      </c>
      <c r="D112" s="8">
        <f t="shared" si="6"/>
        <v>2.8158004823707437</v>
      </c>
    </row>
    <row r="113" spans="1:4" x14ac:dyDescent="0.3">
      <c r="A113" s="7">
        <v>1999</v>
      </c>
      <c r="B113" s="12">
        <v>6.4999999999999997E-3</v>
      </c>
      <c r="C113" s="13">
        <v>5487.59</v>
      </c>
      <c r="D113" s="8">
        <f t="shared" si="6"/>
        <v>2.8341037148744754</v>
      </c>
    </row>
    <row r="114" spans="1:4" x14ac:dyDescent="0.3">
      <c r="A114" s="7">
        <v>2000</v>
      </c>
      <c r="B114" s="12">
        <v>1.2999999999999999E-2</v>
      </c>
      <c r="C114" s="13">
        <v>5558.93</v>
      </c>
      <c r="D114" s="8">
        <f t="shared" si="6"/>
        <v>2.8709477500555192</v>
      </c>
    </row>
    <row r="115" spans="1:4" x14ac:dyDescent="0.3">
      <c r="A115" s="7">
        <v>2001</v>
      </c>
      <c r="B115" s="12">
        <v>4.65E-2</v>
      </c>
      <c r="C115" s="13">
        <v>5817.42</v>
      </c>
      <c r="D115" s="8">
        <f t="shared" si="6"/>
        <v>3.0044466939011607</v>
      </c>
    </row>
    <row r="116" spans="1:4" x14ac:dyDescent="0.3">
      <c r="A116" s="7">
        <v>2002</v>
      </c>
      <c r="B116" s="12">
        <v>1.4999999999999999E-2</v>
      </c>
      <c r="C116" s="3"/>
      <c r="D116" s="8">
        <f>D115*B116+D115</f>
        <v>3.0495133943096779</v>
      </c>
    </row>
    <row r="117" spans="1:4" x14ac:dyDescent="0.3">
      <c r="A117" s="7">
        <v>2003</v>
      </c>
      <c r="B117" s="12">
        <v>1.55E-2</v>
      </c>
      <c r="C117" s="3"/>
      <c r="D117" s="8">
        <f t="shared" ref="D117:D130" si="7">D116*B117+D116</f>
        <v>3.0967808519214781</v>
      </c>
    </row>
    <row r="118" spans="1:4" x14ac:dyDescent="0.3">
      <c r="A118" s="7">
        <v>2004</v>
      </c>
      <c r="B118" s="12">
        <v>1.7500000000000002E-2</v>
      </c>
      <c r="C118" s="3"/>
      <c r="D118" s="8">
        <f t="shared" si="7"/>
        <v>3.1509745168301038</v>
      </c>
    </row>
    <row r="119" spans="1:4" x14ac:dyDescent="0.3">
      <c r="A119" s="7">
        <v>2005</v>
      </c>
      <c r="B119" s="12">
        <v>2.8000000000000001E-2</v>
      </c>
      <c r="C119" s="3"/>
      <c r="D119" s="8">
        <f t="shared" si="7"/>
        <v>3.2392018033013468</v>
      </c>
    </row>
    <row r="120" spans="1:4" x14ac:dyDescent="0.3">
      <c r="A120" s="7">
        <v>2006</v>
      </c>
      <c r="B120" s="12">
        <v>2.8500000000000001E-2</v>
      </c>
      <c r="C120" s="3"/>
      <c r="D120" s="8">
        <f t="shared" si="7"/>
        <v>3.331519054695435</v>
      </c>
    </row>
    <row r="121" spans="1:4" x14ac:dyDescent="0.3">
      <c r="A121" s="7">
        <v>2007</v>
      </c>
      <c r="B121" s="12">
        <v>3.7499999999999999E-2</v>
      </c>
      <c r="C121" s="3"/>
      <c r="D121" s="8">
        <f t="shared" si="7"/>
        <v>3.4564510192465137</v>
      </c>
    </row>
    <row r="122" spans="1:4" x14ac:dyDescent="0.3">
      <c r="A122" s="7">
        <v>2008</v>
      </c>
      <c r="B122" s="12">
        <v>2.5499999999999998E-2</v>
      </c>
      <c r="C122" s="3"/>
      <c r="D122" s="8">
        <f t="shared" si="7"/>
        <v>3.5445905202372998</v>
      </c>
    </row>
    <row r="123" spans="1:4" x14ac:dyDescent="0.3">
      <c r="A123" s="7">
        <v>2009</v>
      </c>
      <c r="B123" s="12">
        <v>5.5E-2</v>
      </c>
      <c r="C123" s="3"/>
      <c r="D123" s="8">
        <f t="shared" si="7"/>
        <v>3.7395429988503515</v>
      </c>
    </row>
    <row r="124" spans="1:4" x14ac:dyDescent="0.3">
      <c r="A124" s="7">
        <v>2010</v>
      </c>
      <c r="B124" s="12">
        <v>-3.4000000000000002E-2</v>
      </c>
      <c r="C124" s="3"/>
      <c r="D124" s="8">
        <f t="shared" si="7"/>
        <v>3.6123985368894393</v>
      </c>
    </row>
    <row r="125" spans="1:4" x14ac:dyDescent="0.3">
      <c r="A125" s="7">
        <v>2011</v>
      </c>
      <c r="B125" s="12">
        <v>2.8000000000000001E-2</v>
      </c>
      <c r="C125" s="3"/>
      <c r="D125" s="16">
        <f t="shared" si="7"/>
        <v>3.7135456959223436</v>
      </c>
    </row>
    <row r="126" spans="1:4" x14ac:dyDescent="0.3">
      <c r="A126" s="7">
        <v>2012</v>
      </c>
      <c r="B126" s="12">
        <v>3.7499999999999999E-2</v>
      </c>
      <c r="C126" s="3"/>
      <c r="D126" s="8">
        <f t="shared" si="7"/>
        <v>3.8528036595194317</v>
      </c>
    </row>
    <row r="127" spans="1:4" x14ac:dyDescent="0.3">
      <c r="A127" s="7">
        <v>2013</v>
      </c>
      <c r="B127" s="12">
        <v>2.8500000000000001E-2</v>
      </c>
      <c r="C127" s="3"/>
      <c r="D127" s="8">
        <f t="shared" si="7"/>
        <v>3.9626085638157353</v>
      </c>
    </row>
    <row r="128" spans="1:4" x14ac:dyDescent="0.3">
      <c r="A128" s="7">
        <v>2014</v>
      </c>
      <c r="B128" s="12">
        <v>-5.0000000000000001E-3</v>
      </c>
      <c r="C128" s="3"/>
      <c r="D128" s="8">
        <f t="shared" si="7"/>
        <v>3.9427955209966568</v>
      </c>
    </row>
    <row r="129" spans="1:6" s="10" customFormat="1" x14ac:dyDescent="0.3">
      <c r="A129" s="7">
        <v>2015</v>
      </c>
      <c r="B129" s="12">
        <v>-8.9999999999999993E-3</v>
      </c>
      <c r="C129" s="3"/>
      <c r="D129" s="8">
        <f t="shared" si="7"/>
        <v>3.9073103613076867</v>
      </c>
    </row>
    <row r="130" spans="1:6" s="10" customFormat="1" x14ac:dyDescent="0.3">
      <c r="A130" s="7">
        <v>2016</v>
      </c>
      <c r="B130" s="12">
        <v>-1.6E-2</v>
      </c>
      <c r="C130" s="3"/>
      <c r="D130" s="8">
        <f t="shared" si="7"/>
        <v>3.8447933955267639</v>
      </c>
    </row>
    <row r="131" spans="1:6" s="10" customFormat="1" x14ac:dyDescent="0.3">
      <c r="A131" s="63">
        <v>2017</v>
      </c>
      <c r="B131" s="39">
        <v>-3.0000000000000001E-3</v>
      </c>
      <c r="C131" s="38"/>
      <c r="D131" s="62">
        <f t="shared" ref="D131:D137" si="8">D130*B131+D130</f>
        <v>3.8332590153401838</v>
      </c>
    </row>
    <row r="132" spans="1:6" s="50" customFormat="1" x14ac:dyDescent="0.3">
      <c r="A132" s="72">
        <v>2018</v>
      </c>
      <c r="B132" s="73">
        <v>1.35E-2</v>
      </c>
      <c r="C132" s="71"/>
      <c r="D132" s="74">
        <f t="shared" si="8"/>
        <v>3.8850080120472761</v>
      </c>
    </row>
    <row r="133" spans="1:6" s="60" customFormat="1" x14ac:dyDescent="0.3">
      <c r="A133" s="37">
        <v>2019</v>
      </c>
      <c r="B133" s="39">
        <v>0.03</v>
      </c>
      <c r="C133" s="37"/>
      <c r="D133" s="40">
        <f t="shared" si="8"/>
        <v>4.0015582524086941</v>
      </c>
    </row>
    <row r="134" spans="1:6" s="60" customFormat="1" x14ac:dyDescent="0.3">
      <c r="A134" s="37">
        <v>2020</v>
      </c>
      <c r="B134" s="39">
        <v>-7.4999999999999997E-3</v>
      </c>
      <c r="C134" s="38"/>
      <c r="D134" s="40">
        <f t="shared" si="8"/>
        <v>3.971546565515629</v>
      </c>
    </row>
    <row r="135" spans="1:6" s="60" customFormat="1" x14ac:dyDescent="0.3">
      <c r="A135" s="37">
        <v>2021</v>
      </c>
      <c r="B135" s="39">
        <v>-1.8499999999999999E-2</v>
      </c>
      <c r="C135" s="38"/>
      <c r="D135" s="40">
        <f t="shared" si="8"/>
        <v>3.8980729540535899</v>
      </c>
    </row>
    <row r="136" spans="1:6" s="60" customFormat="1" x14ac:dyDescent="0.3">
      <c r="A136" s="37">
        <v>2022</v>
      </c>
      <c r="B136" s="39">
        <v>7.9500000000000001E-2</v>
      </c>
      <c r="C136" s="37"/>
      <c r="D136" s="40">
        <f t="shared" si="8"/>
        <v>4.2079697539008505</v>
      </c>
    </row>
    <row r="137" spans="1:6" s="60" customFormat="1" x14ac:dyDescent="0.3">
      <c r="A137" s="38">
        <v>2023</v>
      </c>
      <c r="B137" s="41">
        <v>0.2515</v>
      </c>
      <c r="C137" s="38"/>
      <c r="D137" s="92">
        <f t="shared" si="8"/>
        <v>5.2662741470069143</v>
      </c>
    </row>
    <row r="138" spans="1:6" x14ac:dyDescent="0.3">
      <c r="A138" s="3"/>
      <c r="B138" s="3"/>
      <c r="C138" s="3"/>
      <c r="D138" s="102" t="s">
        <v>27</v>
      </c>
    </row>
    <row r="139" spans="1:6" ht="15" thickBot="1" x14ac:dyDescent="0.35"/>
    <row r="140" spans="1:6" ht="34.200000000000003" customHeight="1" x14ac:dyDescent="0.3">
      <c r="A140" s="157" t="s">
        <v>0</v>
      </c>
      <c r="B140" s="158"/>
      <c r="C140" s="158"/>
      <c r="D140" s="158"/>
      <c r="E140" s="163"/>
      <c r="F140" s="164"/>
    </row>
    <row r="141" spans="1:6" ht="24.6" customHeight="1" x14ac:dyDescent="0.3">
      <c r="A141" s="154" t="s">
        <v>1</v>
      </c>
      <c r="B141" s="155"/>
      <c r="C141" s="155"/>
      <c r="D141" s="155"/>
      <c r="E141" s="155"/>
      <c r="F141" s="156"/>
    </row>
    <row r="142" spans="1:6" ht="21" customHeight="1" thickBot="1" x14ac:dyDescent="0.35">
      <c r="A142" s="165" t="s">
        <v>71</v>
      </c>
      <c r="B142" s="166"/>
      <c r="C142" s="166"/>
      <c r="D142" s="166"/>
      <c r="E142" s="166"/>
      <c r="F142" s="167"/>
    </row>
    <row r="143" spans="1:6" ht="31.2" customHeight="1" x14ac:dyDescent="0.3">
      <c r="A143" s="168" t="s">
        <v>29</v>
      </c>
      <c r="B143" s="163"/>
      <c r="C143" s="163"/>
      <c r="D143" s="163"/>
      <c r="E143" s="163"/>
      <c r="F143" s="164"/>
    </row>
    <row r="144" spans="1:6" x14ac:dyDescent="0.3">
      <c r="A144" s="154" t="s">
        <v>21</v>
      </c>
      <c r="B144" s="155" t="s">
        <v>22</v>
      </c>
      <c r="C144" s="155" t="s">
        <v>3</v>
      </c>
      <c r="D144" s="155" t="s">
        <v>4</v>
      </c>
      <c r="E144" s="155" t="s">
        <v>28</v>
      </c>
      <c r="F144" s="156"/>
    </row>
    <row r="145" spans="1:6" x14ac:dyDescent="0.3">
      <c r="A145" s="154"/>
      <c r="B145" s="155"/>
      <c r="C145" s="155"/>
      <c r="D145" s="155"/>
      <c r="E145" s="55" t="s">
        <v>3</v>
      </c>
      <c r="F145" s="56" t="s">
        <v>4</v>
      </c>
    </row>
    <row r="146" spans="1:6" x14ac:dyDescent="0.3">
      <c r="A146" s="7">
        <v>1989</v>
      </c>
      <c r="B146" s="12"/>
      <c r="C146" s="4">
        <v>3200</v>
      </c>
      <c r="D146" s="5">
        <f>C146/1936.27</f>
        <v>1.6526620770863567</v>
      </c>
      <c r="E146" s="4">
        <v>10000</v>
      </c>
      <c r="F146" s="8">
        <f>E146/1936.27</f>
        <v>5.1645689908948649</v>
      </c>
    </row>
    <row r="147" spans="1:6" x14ac:dyDescent="0.3">
      <c r="A147" s="7">
        <v>1990</v>
      </c>
      <c r="B147" s="12">
        <v>6.4000000000000001E-2</v>
      </c>
      <c r="C147" s="13">
        <v>3404.8</v>
      </c>
      <c r="D147" s="5">
        <f t="shared" ref="D147:D158" si="9">C147/1936.27</f>
        <v>1.7584324500198838</v>
      </c>
      <c r="E147" s="13">
        <v>10640</v>
      </c>
      <c r="F147" s="8">
        <f t="shared" ref="F147:F157" si="10">E147/1936.27</f>
        <v>5.4951014063121359</v>
      </c>
    </row>
    <row r="148" spans="1:6" x14ac:dyDescent="0.3">
      <c r="A148" s="7">
        <v>1991</v>
      </c>
      <c r="B148" s="12">
        <v>6.5000000000000002E-2</v>
      </c>
      <c r="C148" s="13">
        <v>3626.11</v>
      </c>
      <c r="D148" s="5">
        <f t="shared" si="9"/>
        <v>1.872729526357378</v>
      </c>
      <c r="E148" s="13">
        <v>11331.6</v>
      </c>
      <c r="F148" s="8">
        <f t="shared" si="10"/>
        <v>5.8522829977224253</v>
      </c>
    </row>
    <row r="149" spans="1:6" x14ac:dyDescent="0.3">
      <c r="A149" s="7">
        <v>1992</v>
      </c>
      <c r="B149" s="12">
        <v>6.0999999999999999E-2</v>
      </c>
      <c r="C149" s="13">
        <v>3847.3</v>
      </c>
      <c r="D149" s="5">
        <f t="shared" si="9"/>
        <v>1.9869646278669815</v>
      </c>
      <c r="E149" s="13">
        <v>12022.83</v>
      </c>
      <c r="F149" s="8">
        <f t="shared" si="10"/>
        <v>6.2092735000800507</v>
      </c>
    </row>
    <row r="150" spans="1:6" x14ac:dyDescent="0.3">
      <c r="A150" s="7">
        <v>1993</v>
      </c>
      <c r="B150" s="12">
        <v>4.2999999999999997E-2</v>
      </c>
      <c r="C150" s="13">
        <v>4012.73</v>
      </c>
      <c r="D150" s="5">
        <f t="shared" si="9"/>
        <v>2.0724020926833551</v>
      </c>
      <c r="E150" s="13">
        <v>12539.81</v>
      </c>
      <c r="F150" s="8">
        <f t="shared" si="10"/>
        <v>6.4762713877713329</v>
      </c>
    </row>
    <row r="151" spans="1:6" x14ac:dyDescent="0.3">
      <c r="A151" s="7">
        <v>1994</v>
      </c>
      <c r="B151" s="12">
        <v>4.7500000000000001E-2</v>
      </c>
      <c r="C151" s="13">
        <v>4203.33</v>
      </c>
      <c r="D151" s="5">
        <f t="shared" si="9"/>
        <v>2.170838777649811</v>
      </c>
      <c r="E151" s="13">
        <v>13134.4</v>
      </c>
      <c r="F151" s="8">
        <f t="shared" si="10"/>
        <v>6.7833514954009511</v>
      </c>
    </row>
    <row r="152" spans="1:6" x14ac:dyDescent="0.3">
      <c r="A152" s="7">
        <v>1995</v>
      </c>
      <c r="B152" s="12">
        <v>3.9E-2</v>
      </c>
      <c r="C152" s="13">
        <v>4367.26</v>
      </c>
      <c r="D152" s="5">
        <f t="shared" si="9"/>
        <v>2.255501557117551</v>
      </c>
      <c r="E152" s="13">
        <v>13646.64</v>
      </c>
      <c r="F152" s="8">
        <f t="shared" si="10"/>
        <v>7.0479013773905494</v>
      </c>
    </row>
    <row r="153" spans="1:6" x14ac:dyDescent="0.3">
      <c r="A153" s="7">
        <v>1996</v>
      </c>
      <c r="B153" s="12">
        <v>7.3499999999999996E-2</v>
      </c>
      <c r="C153" s="13">
        <v>4688.25</v>
      </c>
      <c r="D153" s="5">
        <f t="shared" si="9"/>
        <v>2.4212790571562852</v>
      </c>
      <c r="E153" s="13">
        <v>14649.67</v>
      </c>
      <c r="F153" s="8">
        <f t="shared" si="10"/>
        <v>7.5659231408842773</v>
      </c>
    </row>
    <row r="154" spans="1:6" x14ac:dyDescent="0.3">
      <c r="A154" s="7">
        <v>1997</v>
      </c>
      <c r="B154" s="12">
        <v>2.4500000000000001E-2</v>
      </c>
      <c r="C154" s="13">
        <v>4803.1099999999997</v>
      </c>
      <c r="D154" s="5">
        <f t="shared" si="9"/>
        <v>2.4805992965857033</v>
      </c>
      <c r="E154" s="13">
        <v>15008.59</v>
      </c>
      <c r="F154" s="8">
        <f t="shared" si="10"/>
        <v>7.7512898511054757</v>
      </c>
    </row>
    <row r="155" spans="1:6" x14ac:dyDescent="0.3">
      <c r="A155" s="7">
        <v>1998</v>
      </c>
      <c r="B155" s="12">
        <v>8.9999999999999993E-3</v>
      </c>
      <c r="C155" s="13">
        <v>4846.34</v>
      </c>
      <c r="D155" s="5">
        <f t="shared" si="9"/>
        <v>2.5029257283333419</v>
      </c>
      <c r="E155" s="13">
        <v>15143.67</v>
      </c>
      <c r="F155" s="8">
        <f t="shared" si="10"/>
        <v>7.8210528490344835</v>
      </c>
    </row>
    <row r="156" spans="1:6" x14ac:dyDescent="0.3">
      <c r="A156" s="7">
        <v>1999</v>
      </c>
      <c r="B156" s="12">
        <v>6.4999999999999997E-3</v>
      </c>
      <c r="C156" s="13">
        <v>4877.84</v>
      </c>
      <c r="D156" s="5">
        <f t="shared" si="9"/>
        <v>2.5191941206546611</v>
      </c>
      <c r="E156" s="13">
        <v>15242.1</v>
      </c>
      <c r="F156" s="8">
        <f t="shared" si="10"/>
        <v>7.871887701611862</v>
      </c>
    </row>
    <row r="157" spans="1:6" x14ac:dyDescent="0.3">
      <c r="A157" s="7">
        <v>2000</v>
      </c>
      <c r="B157" s="12">
        <v>1.2999999999999999E-2</v>
      </c>
      <c r="C157" s="13">
        <v>4941.25</v>
      </c>
      <c r="D157" s="5">
        <f t="shared" si="9"/>
        <v>2.5519426526259252</v>
      </c>
      <c r="E157" s="13">
        <v>15440.25</v>
      </c>
      <c r="F157" s="8">
        <f t="shared" si="10"/>
        <v>7.9742236361664434</v>
      </c>
    </row>
    <row r="158" spans="1:6" x14ac:dyDescent="0.3">
      <c r="A158" s="7">
        <v>2001</v>
      </c>
      <c r="B158" s="12">
        <v>4.65E-2</v>
      </c>
      <c r="C158" s="13">
        <v>5171.0200000000004</v>
      </c>
      <c r="D158" s="5">
        <f t="shared" si="9"/>
        <v>2.6706089543297167</v>
      </c>
      <c r="E158" s="13">
        <v>16158.22</v>
      </c>
      <c r="F158" s="8">
        <f>E158/1936.27</f>
        <v>8.3450241960057223</v>
      </c>
    </row>
    <row r="159" spans="1:6" x14ac:dyDescent="0.3">
      <c r="A159" s="7">
        <v>2002</v>
      </c>
      <c r="B159" s="12">
        <v>1.4999999999999999E-2</v>
      </c>
      <c r="C159" s="3"/>
      <c r="D159" s="17">
        <f>D158*B159+D158</f>
        <v>2.7106680886446624</v>
      </c>
      <c r="E159" s="27"/>
      <c r="F159" s="16">
        <f>F158*B159+F158</f>
        <v>8.4701995589458079</v>
      </c>
    </row>
    <row r="160" spans="1:6" x14ac:dyDescent="0.3">
      <c r="A160" s="7">
        <v>2003</v>
      </c>
      <c r="B160" s="12">
        <v>1.55E-2</v>
      </c>
      <c r="C160" s="3"/>
      <c r="D160" s="17">
        <f t="shared" ref="D160:D172" si="11">D159*B160+D159</f>
        <v>2.7526834440186545</v>
      </c>
      <c r="E160" s="27"/>
      <c r="F160" s="16">
        <f t="shared" ref="F160:F172" si="12">F159*B160+F159</f>
        <v>8.6014876521094674</v>
      </c>
    </row>
    <row r="161" spans="1:20" x14ac:dyDescent="0.3">
      <c r="A161" s="7">
        <v>2004</v>
      </c>
      <c r="B161" s="12">
        <v>1.7500000000000002E-2</v>
      </c>
      <c r="C161" s="3"/>
      <c r="D161" s="17">
        <f t="shared" si="11"/>
        <v>2.8008554042889808</v>
      </c>
      <c r="E161" s="27"/>
      <c r="F161" s="16">
        <f t="shared" si="12"/>
        <v>8.7520136860213835</v>
      </c>
    </row>
    <row r="162" spans="1:20" x14ac:dyDescent="0.3">
      <c r="A162" s="7">
        <v>2005</v>
      </c>
      <c r="B162" s="12">
        <v>2.8000000000000001E-2</v>
      </c>
      <c r="C162" s="3"/>
      <c r="D162" s="17">
        <f t="shared" si="11"/>
        <v>2.8792793556090723</v>
      </c>
      <c r="E162" s="27"/>
      <c r="F162" s="16">
        <f t="shared" si="12"/>
        <v>8.9970700692299825</v>
      </c>
    </row>
    <row r="163" spans="1:20" x14ac:dyDescent="0.3">
      <c r="A163" s="7">
        <v>2006</v>
      </c>
      <c r="B163" s="12">
        <v>2.8500000000000001E-2</v>
      </c>
      <c r="C163" s="3"/>
      <c r="D163" s="17">
        <f t="shared" si="11"/>
        <v>2.9613388172439308</v>
      </c>
      <c r="E163" s="27"/>
      <c r="F163" s="16">
        <f t="shared" si="12"/>
        <v>9.253486566203037</v>
      </c>
    </row>
    <row r="164" spans="1:20" x14ac:dyDescent="0.3">
      <c r="A164" s="7">
        <v>2007</v>
      </c>
      <c r="B164" s="12">
        <v>3.7499999999999999E-2</v>
      </c>
      <c r="C164" s="3"/>
      <c r="D164" s="17">
        <f t="shared" si="11"/>
        <v>3.0723890228905781</v>
      </c>
      <c r="E164" s="27"/>
      <c r="F164" s="16">
        <f t="shared" si="12"/>
        <v>9.6004923124356516</v>
      </c>
    </row>
    <row r="165" spans="1:20" x14ac:dyDescent="0.3">
      <c r="A165" s="7">
        <v>2008</v>
      </c>
      <c r="B165" s="12">
        <v>2.5499999999999998E-2</v>
      </c>
      <c r="C165" s="3"/>
      <c r="D165" s="17">
        <f t="shared" si="11"/>
        <v>3.1507349429742879</v>
      </c>
      <c r="E165" s="27"/>
      <c r="F165" s="16">
        <f t="shared" si="12"/>
        <v>9.8453048664027598</v>
      </c>
    </row>
    <row r="166" spans="1:20" x14ac:dyDescent="0.3">
      <c r="A166" s="7">
        <v>2009</v>
      </c>
      <c r="B166" s="12">
        <v>5.5E-2</v>
      </c>
      <c r="C166" s="3"/>
      <c r="D166" s="17">
        <f t="shared" si="11"/>
        <v>3.3240253648378739</v>
      </c>
      <c r="E166" s="27"/>
      <c r="F166" s="16">
        <f t="shared" si="12"/>
        <v>10.386796634054912</v>
      </c>
    </row>
    <row r="167" spans="1:20" x14ac:dyDescent="0.3">
      <c r="A167" s="7">
        <v>2010</v>
      </c>
      <c r="B167" s="12">
        <v>-3.4000000000000002E-2</v>
      </c>
      <c r="C167" s="3"/>
      <c r="D167" s="17">
        <f t="shared" si="11"/>
        <v>3.2110085024333861</v>
      </c>
      <c r="E167" s="27"/>
      <c r="F167" s="16">
        <f t="shared" si="12"/>
        <v>10.033645548497045</v>
      </c>
    </row>
    <row r="168" spans="1:20" x14ac:dyDescent="0.3">
      <c r="A168" s="7">
        <v>2011</v>
      </c>
      <c r="B168" s="12">
        <v>2.8000000000000001E-2</v>
      </c>
      <c r="C168" s="3"/>
      <c r="D168" s="17">
        <f t="shared" si="11"/>
        <v>3.300916740501521</v>
      </c>
      <c r="E168" s="27"/>
      <c r="F168" s="16">
        <f t="shared" si="12"/>
        <v>10.314587623854962</v>
      </c>
    </row>
    <row r="169" spans="1:20" x14ac:dyDescent="0.3">
      <c r="A169" s="7">
        <v>2012</v>
      </c>
      <c r="B169" s="12">
        <v>3.7499999999999999E-2</v>
      </c>
      <c r="C169" s="3"/>
      <c r="D169" s="17">
        <f t="shared" si="11"/>
        <v>3.424701118270328</v>
      </c>
      <c r="E169" s="27"/>
      <c r="F169" s="16">
        <f t="shared" si="12"/>
        <v>10.701384659749523</v>
      </c>
    </row>
    <row r="170" spans="1:20" x14ac:dyDescent="0.3">
      <c r="A170" s="7">
        <v>2013</v>
      </c>
      <c r="B170" s="12">
        <v>2.8500000000000001E-2</v>
      </c>
      <c r="C170" s="3"/>
      <c r="D170" s="5">
        <f t="shared" si="11"/>
        <v>3.5223051001410322</v>
      </c>
      <c r="E170" s="13"/>
      <c r="F170" s="8">
        <f t="shared" si="12"/>
        <v>11.006374122552385</v>
      </c>
    </row>
    <row r="171" spans="1:20" x14ac:dyDescent="0.3">
      <c r="A171" s="7">
        <v>2014</v>
      </c>
      <c r="B171" s="12">
        <v>-5.0000000000000001E-3</v>
      </c>
      <c r="C171" s="3"/>
      <c r="D171" s="5">
        <f t="shared" si="11"/>
        <v>3.5046935746403269</v>
      </c>
      <c r="E171" s="13"/>
      <c r="F171" s="8">
        <f t="shared" si="12"/>
        <v>10.951342251939623</v>
      </c>
    </row>
    <row r="172" spans="1:20" s="10" customFormat="1" x14ac:dyDescent="0.3">
      <c r="A172" s="7">
        <v>2015</v>
      </c>
      <c r="B172" s="12">
        <v>-8.9999999999999993E-3</v>
      </c>
      <c r="C172" s="3"/>
      <c r="D172" s="5">
        <f t="shared" si="11"/>
        <v>3.4731513324685639</v>
      </c>
      <c r="E172" s="13"/>
      <c r="F172" s="8">
        <f t="shared" si="12"/>
        <v>10.852780171672167</v>
      </c>
    </row>
    <row r="173" spans="1:20" s="10" customFormat="1" x14ac:dyDescent="0.3">
      <c r="A173" s="7">
        <v>2016</v>
      </c>
      <c r="B173" s="12">
        <v>-1.6E-2</v>
      </c>
      <c r="C173" s="3"/>
      <c r="D173" s="5">
        <f t="shared" ref="D173:D180" si="13">D172*B173+D172</f>
        <v>3.4175809111490669</v>
      </c>
      <c r="E173" s="13"/>
      <c r="F173" s="8">
        <f t="shared" ref="F173:F180" si="14">F172*B173+F172</f>
        <v>10.679135688925413</v>
      </c>
    </row>
    <row r="174" spans="1:20" s="36" customFormat="1" x14ac:dyDescent="0.3">
      <c r="A174" s="63">
        <v>2017</v>
      </c>
      <c r="B174" s="39">
        <v>-3.0000000000000001E-3</v>
      </c>
      <c r="C174" s="37"/>
      <c r="D174" s="40">
        <f t="shared" si="13"/>
        <v>3.4073281684156198</v>
      </c>
      <c r="E174" s="42"/>
      <c r="F174" s="62">
        <f t="shared" si="14"/>
        <v>10.647098281858637</v>
      </c>
      <c r="H174" s="51"/>
      <c r="I174" s="51"/>
      <c r="J174" s="51"/>
      <c r="K174" s="51"/>
      <c r="L174" s="51"/>
      <c r="M174" s="51"/>
      <c r="N174" s="51"/>
      <c r="O174" s="51"/>
      <c r="P174" s="51"/>
      <c r="Q174" s="51"/>
      <c r="R174" s="51"/>
      <c r="S174" s="51"/>
      <c r="T174" s="51"/>
    </row>
    <row r="175" spans="1:20" s="36" customFormat="1" x14ac:dyDescent="0.3">
      <c r="A175" s="72">
        <v>2018</v>
      </c>
      <c r="B175" s="73">
        <v>1.35E-2</v>
      </c>
      <c r="C175" s="75"/>
      <c r="D175" s="76">
        <f t="shared" si="13"/>
        <v>3.4533270986892308</v>
      </c>
      <c r="E175" s="77"/>
      <c r="F175" s="74">
        <f t="shared" si="14"/>
        <v>10.790834108663729</v>
      </c>
      <c r="H175" s="51"/>
      <c r="I175" s="51"/>
      <c r="J175" s="51"/>
      <c r="K175" s="51"/>
      <c r="L175" s="51"/>
      <c r="M175" s="51"/>
      <c r="N175" s="51"/>
      <c r="O175" s="51"/>
      <c r="P175" s="51"/>
      <c r="Q175" s="51"/>
      <c r="R175" s="51"/>
      <c r="S175" s="51"/>
      <c r="T175" s="51"/>
    </row>
    <row r="176" spans="1:20" s="36" customFormat="1" x14ac:dyDescent="0.3">
      <c r="A176" s="37">
        <v>2019</v>
      </c>
      <c r="B176" s="39">
        <v>0.03</v>
      </c>
      <c r="C176" s="37"/>
      <c r="D176" s="40">
        <f t="shared" si="13"/>
        <v>3.5569269116499078</v>
      </c>
      <c r="E176" s="42"/>
      <c r="F176" s="40">
        <f t="shared" si="14"/>
        <v>11.114559131923642</v>
      </c>
      <c r="H176" s="51"/>
      <c r="I176" s="51"/>
      <c r="J176" s="51"/>
      <c r="K176" s="51"/>
      <c r="L176" s="51"/>
      <c r="M176" s="51"/>
      <c r="N176" s="51"/>
      <c r="O176" s="51"/>
      <c r="P176" s="51"/>
      <c r="Q176" s="51"/>
      <c r="R176" s="51"/>
      <c r="S176" s="51"/>
      <c r="T176" s="51"/>
    </row>
    <row r="177" spans="1:20" s="36" customFormat="1" x14ac:dyDescent="0.3">
      <c r="A177" s="37">
        <v>2020</v>
      </c>
      <c r="B177" s="39">
        <v>-7.4999999999999997E-3</v>
      </c>
      <c r="C177" s="38"/>
      <c r="D177" s="40">
        <f t="shared" si="13"/>
        <v>3.5302499598125334</v>
      </c>
      <c r="E177" s="43"/>
      <c r="F177" s="40">
        <f t="shared" si="14"/>
        <v>11.031199938434215</v>
      </c>
      <c r="H177" s="51"/>
      <c r="I177" s="51"/>
      <c r="J177" s="51"/>
      <c r="K177" s="51"/>
      <c r="L177" s="51"/>
      <c r="M177" s="51"/>
      <c r="N177" s="51"/>
      <c r="O177" s="51"/>
      <c r="P177" s="51"/>
      <c r="Q177" s="51"/>
      <c r="R177" s="51"/>
      <c r="S177" s="51"/>
      <c r="T177" s="51"/>
    </row>
    <row r="178" spans="1:20" s="36" customFormat="1" x14ac:dyDescent="0.3">
      <c r="A178" s="37">
        <v>2021</v>
      </c>
      <c r="B178" s="39">
        <v>-1.8499999999999999E-2</v>
      </c>
      <c r="C178" s="38"/>
      <c r="D178" s="40">
        <f t="shared" si="13"/>
        <v>3.4649403355560016</v>
      </c>
      <c r="E178" s="43"/>
      <c r="F178" s="40">
        <f t="shared" si="14"/>
        <v>10.827122739573182</v>
      </c>
      <c r="H178" s="51"/>
      <c r="I178" s="51"/>
      <c r="J178" s="51"/>
      <c r="K178" s="51"/>
      <c r="L178" s="51"/>
      <c r="M178" s="51"/>
      <c r="N178" s="51"/>
      <c r="O178" s="51"/>
      <c r="P178" s="51"/>
      <c r="Q178" s="51"/>
      <c r="R178" s="51"/>
      <c r="S178" s="51"/>
      <c r="T178" s="51"/>
    </row>
    <row r="179" spans="1:20" x14ac:dyDescent="0.3">
      <c r="A179" s="37">
        <v>2022</v>
      </c>
      <c r="B179" s="39">
        <v>7.9500000000000001E-2</v>
      </c>
      <c r="C179" s="37"/>
      <c r="D179" s="40">
        <f t="shared" si="13"/>
        <v>3.7404030922327038</v>
      </c>
      <c r="E179" s="37"/>
      <c r="F179" s="40">
        <f t="shared" si="14"/>
        <v>11.68787899736925</v>
      </c>
    </row>
    <row r="180" spans="1:20" s="44" customFormat="1" x14ac:dyDescent="0.3">
      <c r="A180" s="38">
        <v>2023</v>
      </c>
      <c r="B180" s="41">
        <v>0.2515</v>
      </c>
      <c r="C180" s="38"/>
      <c r="D180" s="92">
        <f t="shared" si="13"/>
        <v>4.6811144699292289</v>
      </c>
      <c r="E180" s="38"/>
      <c r="F180" s="92">
        <f t="shared" si="14"/>
        <v>14.627380565207616</v>
      </c>
    </row>
    <row r="181" spans="1:20" x14ac:dyDescent="0.3">
      <c r="A181" s="3"/>
      <c r="B181" s="3"/>
      <c r="C181" s="3"/>
      <c r="D181" s="3"/>
      <c r="E181" s="3"/>
      <c r="F181" s="102" t="s">
        <v>30</v>
      </c>
    </row>
    <row r="182" spans="1:20" ht="32.4" customHeight="1" x14ac:dyDescent="0.3">
      <c r="A182" s="169" t="s">
        <v>0</v>
      </c>
      <c r="B182" s="170"/>
      <c r="C182" s="170"/>
      <c r="D182" s="170"/>
      <c r="E182" s="171"/>
      <c r="F182" s="172"/>
    </row>
    <row r="183" spans="1:20" ht="18.600000000000001" customHeight="1" x14ac:dyDescent="0.3">
      <c r="A183" s="154" t="s">
        <v>1</v>
      </c>
      <c r="B183" s="155"/>
      <c r="C183" s="155"/>
      <c r="D183" s="155"/>
      <c r="E183" s="155"/>
      <c r="F183" s="156"/>
    </row>
    <row r="184" spans="1:20" ht="21" customHeight="1" x14ac:dyDescent="0.3">
      <c r="A184" s="154" t="s">
        <v>71</v>
      </c>
      <c r="B184" s="155"/>
      <c r="C184" s="155"/>
      <c r="D184" s="155"/>
      <c r="E184" s="155"/>
      <c r="F184" s="156"/>
    </row>
    <row r="185" spans="1:20" ht="34.5" customHeight="1" x14ac:dyDescent="0.3">
      <c r="A185" s="154" t="s">
        <v>31</v>
      </c>
      <c r="B185" s="155"/>
      <c r="C185" s="155"/>
      <c r="D185" s="155"/>
      <c r="E185" s="155"/>
      <c r="F185" s="156"/>
    </row>
    <row r="186" spans="1:20" x14ac:dyDescent="0.3">
      <c r="A186" s="154" t="s">
        <v>21</v>
      </c>
      <c r="B186" s="155" t="s">
        <v>22</v>
      </c>
      <c r="C186" s="155" t="s">
        <v>3</v>
      </c>
      <c r="D186" s="155" t="s">
        <v>4</v>
      </c>
      <c r="E186" s="155" t="s">
        <v>28</v>
      </c>
      <c r="F186" s="156"/>
    </row>
    <row r="187" spans="1:20" x14ac:dyDescent="0.3">
      <c r="A187" s="154"/>
      <c r="B187" s="155"/>
      <c r="C187" s="155"/>
      <c r="D187" s="155"/>
      <c r="E187" s="55" t="s">
        <v>3</v>
      </c>
      <c r="F187" s="56" t="s">
        <v>4</v>
      </c>
    </row>
    <row r="188" spans="1:20" x14ac:dyDescent="0.3">
      <c r="A188" s="7">
        <v>1989</v>
      </c>
      <c r="B188" s="12"/>
      <c r="C188" s="4">
        <v>6000</v>
      </c>
      <c r="D188" s="5">
        <f>C188/1936.27</f>
        <v>3.0987413945369191</v>
      </c>
      <c r="E188" s="4">
        <v>20000</v>
      </c>
      <c r="F188" s="8">
        <f>E188/1936.27</f>
        <v>10.32913798178973</v>
      </c>
    </row>
    <row r="189" spans="1:20" x14ac:dyDescent="0.3">
      <c r="A189" s="7">
        <v>1990</v>
      </c>
      <c r="B189" s="12">
        <v>6.4000000000000001E-2</v>
      </c>
      <c r="C189" s="13">
        <v>6384</v>
      </c>
      <c r="D189" s="5">
        <f t="shared" ref="D189:D200" si="15">C189/1936.27</f>
        <v>3.2970608437872819</v>
      </c>
      <c r="E189" s="13">
        <v>21280</v>
      </c>
      <c r="F189" s="8">
        <f t="shared" ref="F189:F199" si="16">E189/1936.27</f>
        <v>10.990202812624272</v>
      </c>
    </row>
    <row r="190" spans="1:20" x14ac:dyDescent="0.3">
      <c r="A190" s="7">
        <v>1991</v>
      </c>
      <c r="B190" s="12">
        <v>6.5000000000000002E-2</v>
      </c>
      <c r="C190" s="13">
        <v>6798.96</v>
      </c>
      <c r="D190" s="5">
        <f t="shared" si="15"/>
        <v>3.5113697986334551</v>
      </c>
      <c r="E190" s="13">
        <v>22663.200000000001</v>
      </c>
      <c r="F190" s="8">
        <f t="shared" si="16"/>
        <v>11.704565995444851</v>
      </c>
    </row>
    <row r="191" spans="1:20" x14ac:dyDescent="0.3">
      <c r="A191" s="7">
        <v>1992</v>
      </c>
      <c r="B191" s="12">
        <v>6.0999999999999999E-2</v>
      </c>
      <c r="C191" s="13">
        <v>7213.7</v>
      </c>
      <c r="D191" s="5">
        <f t="shared" si="15"/>
        <v>3.7255651329618287</v>
      </c>
      <c r="E191" s="13">
        <v>24045.65</v>
      </c>
      <c r="F191" s="8">
        <f t="shared" si="16"/>
        <v>12.418541835591112</v>
      </c>
    </row>
    <row r="192" spans="1:20" x14ac:dyDescent="0.3">
      <c r="A192" s="7">
        <v>1993</v>
      </c>
      <c r="B192" s="12">
        <v>4.2999999999999997E-2</v>
      </c>
      <c r="C192" s="13">
        <v>7523.89</v>
      </c>
      <c r="D192" s="5">
        <f t="shared" si="15"/>
        <v>3.8857648984903967</v>
      </c>
      <c r="E192" s="13">
        <v>25079.61</v>
      </c>
      <c r="F192" s="16">
        <f t="shared" si="16"/>
        <v>12.952537610973677</v>
      </c>
    </row>
    <row r="193" spans="1:6" x14ac:dyDescent="0.3">
      <c r="A193" s="7">
        <v>1994</v>
      </c>
      <c r="B193" s="12">
        <v>4.7500000000000001E-2</v>
      </c>
      <c r="C193" s="13">
        <v>7881.27</v>
      </c>
      <c r="D193" s="5">
        <f t="shared" si="15"/>
        <v>4.0703362650869979</v>
      </c>
      <c r="E193" s="13">
        <v>26270.89</v>
      </c>
      <c r="F193" s="16">
        <f t="shared" si="16"/>
        <v>13.567782385720999</v>
      </c>
    </row>
    <row r="194" spans="1:6" x14ac:dyDescent="0.3">
      <c r="A194" s="7">
        <v>1995</v>
      </c>
      <c r="B194" s="12">
        <v>3.9E-2</v>
      </c>
      <c r="C194" s="13">
        <v>8188.64</v>
      </c>
      <c r="D194" s="5">
        <f t="shared" si="15"/>
        <v>4.2290796221601328</v>
      </c>
      <c r="E194" s="13">
        <v>27295.46</v>
      </c>
      <c r="F194" s="16">
        <f t="shared" si="16"/>
        <v>14.096928630821115</v>
      </c>
    </row>
    <row r="195" spans="1:6" x14ac:dyDescent="0.3">
      <c r="A195" s="7">
        <v>1996</v>
      </c>
      <c r="B195" s="12">
        <v>7.3499999999999996E-2</v>
      </c>
      <c r="C195" s="13">
        <v>8790.5</v>
      </c>
      <c r="D195" s="5">
        <f t="shared" si="15"/>
        <v>4.5399143714461312</v>
      </c>
      <c r="E195" s="13">
        <v>29301.66</v>
      </c>
      <c r="F195" s="16">
        <f t="shared" si="16"/>
        <v>15.133044461774443</v>
      </c>
    </row>
    <row r="196" spans="1:6" x14ac:dyDescent="0.3">
      <c r="A196" s="7">
        <v>1997</v>
      </c>
      <c r="B196" s="12">
        <v>2.4500000000000001E-2</v>
      </c>
      <c r="C196" s="13">
        <v>9005.8700000000008</v>
      </c>
      <c r="D196" s="5">
        <f t="shared" si="15"/>
        <v>4.6511436938030339</v>
      </c>
      <c r="E196" s="13">
        <v>30019.55</v>
      </c>
      <c r="F196" s="16">
        <f t="shared" si="16"/>
        <v>15.503803705061793</v>
      </c>
    </row>
    <row r="197" spans="1:6" x14ac:dyDescent="0.3">
      <c r="A197" s="7">
        <v>1998</v>
      </c>
      <c r="B197" s="12">
        <v>8.9999999999999993E-3</v>
      </c>
      <c r="C197" s="13">
        <v>9086.92</v>
      </c>
      <c r="D197" s="5">
        <f t="shared" si="15"/>
        <v>4.6930025254742365</v>
      </c>
      <c r="E197" s="13">
        <v>30289.72</v>
      </c>
      <c r="F197" s="16">
        <f t="shared" si="16"/>
        <v>15.643334865488802</v>
      </c>
    </row>
    <row r="198" spans="1:6" x14ac:dyDescent="0.3">
      <c r="A198" s="7">
        <v>1999</v>
      </c>
      <c r="B198" s="12">
        <v>6.4999999999999997E-3</v>
      </c>
      <c r="C198" s="13">
        <v>9145.98</v>
      </c>
      <c r="D198" s="5">
        <f t="shared" si="15"/>
        <v>4.7235044699344613</v>
      </c>
      <c r="E198" s="13">
        <v>30486.6</v>
      </c>
      <c r="F198" s="16">
        <f t="shared" si="16"/>
        <v>15.745014899781538</v>
      </c>
    </row>
    <row r="199" spans="1:6" x14ac:dyDescent="0.3">
      <c r="A199" s="7">
        <v>2000</v>
      </c>
      <c r="B199" s="12">
        <v>1.2999999999999999E-2</v>
      </c>
      <c r="C199" s="13">
        <v>9264.8799999999992</v>
      </c>
      <c r="D199" s="5">
        <f t="shared" si="15"/>
        <v>4.7849111952362016</v>
      </c>
      <c r="E199" s="13">
        <v>30882.93</v>
      </c>
      <c r="F199" s="16">
        <f t="shared" si="16"/>
        <v>15.949702262597675</v>
      </c>
    </row>
    <row r="200" spans="1:6" x14ac:dyDescent="0.3">
      <c r="A200" s="7">
        <v>2001</v>
      </c>
      <c r="B200" s="12">
        <v>4.65E-2</v>
      </c>
      <c r="C200" s="13">
        <v>9695.7000000000007</v>
      </c>
      <c r="D200" s="5">
        <f t="shared" si="15"/>
        <v>5.0074111565019344</v>
      </c>
      <c r="E200" s="13">
        <v>32318.99</v>
      </c>
      <c r="F200" s="16">
        <f>E200/1936.27</f>
        <v>16.691365357104125</v>
      </c>
    </row>
    <row r="201" spans="1:6" x14ac:dyDescent="0.3">
      <c r="A201" s="7">
        <v>2002</v>
      </c>
      <c r="B201" s="12">
        <v>1.4999999999999999E-2</v>
      </c>
      <c r="C201" s="3"/>
      <c r="D201" s="5">
        <f>D200*B201+D200</f>
        <v>5.0825223238494637</v>
      </c>
      <c r="E201" s="13"/>
      <c r="F201" s="16">
        <f>F200*B201+F200</f>
        <v>16.941735837460687</v>
      </c>
    </row>
    <row r="202" spans="1:6" x14ac:dyDescent="0.3">
      <c r="A202" s="7">
        <v>2003</v>
      </c>
      <c r="B202" s="12">
        <v>1.55E-2</v>
      </c>
      <c r="C202" s="3"/>
      <c r="D202" s="5">
        <f t="shared" ref="D202:D215" si="17">D201*B202+D201</f>
        <v>5.1613014198691305</v>
      </c>
      <c r="E202" s="13"/>
      <c r="F202" s="16">
        <f t="shared" ref="F202:F213" si="18">F201*B202+F201</f>
        <v>17.204332742941329</v>
      </c>
    </row>
    <row r="203" spans="1:6" x14ac:dyDescent="0.3">
      <c r="A203" s="63">
        <v>2004</v>
      </c>
      <c r="B203" s="12">
        <v>1.7500000000000002E-2</v>
      </c>
      <c r="C203" s="3"/>
      <c r="D203" s="5">
        <f t="shared" si="17"/>
        <v>5.2516241947168405</v>
      </c>
      <c r="E203" s="13"/>
      <c r="F203" s="16">
        <f t="shared" si="18"/>
        <v>17.505408565942801</v>
      </c>
    </row>
    <row r="204" spans="1:6" x14ac:dyDescent="0.3">
      <c r="A204" s="7">
        <v>2005</v>
      </c>
      <c r="B204" s="12">
        <v>2.8000000000000001E-2</v>
      </c>
      <c r="C204" s="3"/>
      <c r="D204" s="5">
        <f t="shared" si="17"/>
        <v>5.3986696721689125</v>
      </c>
      <c r="E204" s="13"/>
      <c r="F204" s="16">
        <f t="shared" si="18"/>
        <v>17.995560005789201</v>
      </c>
    </row>
    <row r="205" spans="1:6" x14ac:dyDescent="0.3">
      <c r="A205" s="7">
        <v>2006</v>
      </c>
      <c r="B205" s="12">
        <v>2.8500000000000001E-2</v>
      </c>
      <c r="C205" s="3"/>
      <c r="D205" s="5">
        <f t="shared" si="17"/>
        <v>5.5525317578257267</v>
      </c>
      <c r="E205" s="13"/>
      <c r="F205" s="16">
        <f t="shared" si="18"/>
        <v>18.508433465954194</v>
      </c>
    </row>
    <row r="206" spans="1:6" x14ac:dyDescent="0.3">
      <c r="A206" s="7">
        <v>2007</v>
      </c>
      <c r="B206" s="12">
        <v>3.7499999999999999E-2</v>
      </c>
      <c r="C206" s="3"/>
      <c r="D206" s="5">
        <f t="shared" si="17"/>
        <v>5.7607516987441914</v>
      </c>
      <c r="E206" s="13"/>
      <c r="F206" s="16">
        <f t="shared" si="18"/>
        <v>19.202499720927477</v>
      </c>
    </row>
    <row r="207" spans="1:6" x14ac:dyDescent="0.3">
      <c r="A207" s="7">
        <v>2008</v>
      </c>
      <c r="B207" s="12">
        <v>2.5499999999999998E-2</v>
      </c>
      <c r="C207" s="3"/>
      <c r="D207" s="17">
        <f t="shared" si="17"/>
        <v>5.9076508670621681</v>
      </c>
      <c r="E207" s="13"/>
      <c r="F207" s="16">
        <f t="shared" si="18"/>
        <v>19.692163463811127</v>
      </c>
    </row>
    <row r="208" spans="1:6" x14ac:dyDescent="0.3">
      <c r="A208" s="7">
        <v>2009</v>
      </c>
      <c r="B208" s="12">
        <v>5.5E-2</v>
      </c>
      <c r="C208" s="3"/>
      <c r="D208" s="5">
        <f t="shared" si="17"/>
        <v>6.2325716647505871</v>
      </c>
      <c r="E208" s="13"/>
      <c r="F208" s="16">
        <f t="shared" si="18"/>
        <v>20.77523245432074</v>
      </c>
    </row>
    <row r="209" spans="1:6" x14ac:dyDescent="0.3">
      <c r="A209" s="7">
        <v>2010</v>
      </c>
      <c r="B209" s="12">
        <v>-3.4000000000000002E-2</v>
      </c>
      <c r="C209" s="3"/>
      <c r="D209" s="5">
        <f t="shared" si="17"/>
        <v>6.0206642281490668</v>
      </c>
      <c r="E209" s="13"/>
      <c r="F209" s="16">
        <f t="shared" si="18"/>
        <v>20.068874550873836</v>
      </c>
    </row>
    <row r="210" spans="1:6" x14ac:dyDescent="0.3">
      <c r="A210" s="7">
        <v>2011</v>
      </c>
      <c r="B210" s="12">
        <v>2.8000000000000001E-2</v>
      </c>
      <c r="C210" s="3"/>
      <c r="D210" s="17">
        <f t="shared" si="17"/>
        <v>6.1892428265372406</v>
      </c>
      <c r="E210" s="13"/>
      <c r="F210" s="16">
        <f t="shared" si="18"/>
        <v>20.630803038298303</v>
      </c>
    </row>
    <row r="211" spans="1:6" x14ac:dyDescent="0.3">
      <c r="A211" s="7">
        <v>2012</v>
      </c>
      <c r="B211" s="12">
        <v>3.7499999999999999E-2</v>
      </c>
      <c r="C211" s="3"/>
      <c r="D211" s="5">
        <f t="shared" si="17"/>
        <v>6.4213394325323874</v>
      </c>
      <c r="E211" s="13"/>
      <c r="F211" s="16">
        <f t="shared" si="18"/>
        <v>21.40445815223449</v>
      </c>
    </row>
    <row r="212" spans="1:6" x14ac:dyDescent="0.3">
      <c r="A212" s="7">
        <v>2013</v>
      </c>
      <c r="B212" s="12">
        <v>2.8500000000000001E-2</v>
      </c>
      <c r="C212" s="3"/>
      <c r="D212" s="5">
        <f t="shared" si="17"/>
        <v>6.6043476063595605</v>
      </c>
      <c r="E212" s="13"/>
      <c r="F212" s="8">
        <f t="shared" si="18"/>
        <v>22.014485209573174</v>
      </c>
    </row>
    <row r="213" spans="1:6" x14ac:dyDescent="0.3">
      <c r="A213" s="7">
        <v>2014</v>
      </c>
      <c r="B213" s="12">
        <v>-5.0000000000000001E-3</v>
      </c>
      <c r="C213" s="3"/>
      <c r="D213" s="5">
        <f t="shared" si="17"/>
        <v>6.5713258683277624</v>
      </c>
      <c r="E213" s="13"/>
      <c r="F213" s="8">
        <f t="shared" si="18"/>
        <v>21.904412783525309</v>
      </c>
    </row>
    <row r="214" spans="1:6" s="10" customFormat="1" x14ac:dyDescent="0.3">
      <c r="A214" s="7">
        <v>2015</v>
      </c>
      <c r="B214" s="12">
        <v>-8.9999999999999993E-3</v>
      </c>
      <c r="C214" s="3"/>
      <c r="D214" s="5">
        <f t="shared" si="17"/>
        <v>6.5121839355128124</v>
      </c>
      <c r="E214" s="13"/>
      <c r="F214" s="8">
        <f t="shared" ref="F214:F222" si="19">F213*B214+F213</f>
        <v>21.707273068473583</v>
      </c>
    </row>
    <row r="215" spans="1:6" s="36" customFormat="1" x14ac:dyDescent="0.3">
      <c r="A215" s="63">
        <v>2016</v>
      </c>
      <c r="B215" s="39">
        <v>-1.6E-2</v>
      </c>
      <c r="C215" s="37"/>
      <c r="D215" s="40">
        <f t="shared" si="17"/>
        <v>6.407988992544607</v>
      </c>
      <c r="E215" s="42"/>
      <c r="F215" s="62">
        <f t="shared" si="19"/>
        <v>21.359956699378007</v>
      </c>
    </row>
    <row r="216" spans="1:6" s="10" customFormat="1" x14ac:dyDescent="0.3">
      <c r="A216" s="63">
        <v>2017</v>
      </c>
      <c r="B216" s="39">
        <v>-3.0000000000000001E-3</v>
      </c>
      <c r="C216" s="38"/>
      <c r="D216" s="40">
        <f t="shared" ref="D216:D222" si="20">D215*B216+D215</f>
        <v>6.3887650255669728</v>
      </c>
      <c r="E216" s="43"/>
      <c r="F216" s="62">
        <f t="shared" si="19"/>
        <v>21.295876829279873</v>
      </c>
    </row>
    <row r="217" spans="1:6" s="49" customFormat="1" x14ac:dyDescent="0.3">
      <c r="A217" s="72">
        <v>2018</v>
      </c>
      <c r="B217" s="73">
        <v>1.35E-2</v>
      </c>
      <c r="C217" s="71"/>
      <c r="D217" s="76">
        <f t="shared" si="20"/>
        <v>6.4750133534121268</v>
      </c>
      <c r="E217" s="78"/>
      <c r="F217" s="74">
        <f t="shared" si="19"/>
        <v>21.58337116647515</v>
      </c>
    </row>
    <row r="218" spans="1:6" s="60" customFormat="1" x14ac:dyDescent="0.3">
      <c r="A218" s="37">
        <v>2019</v>
      </c>
      <c r="B218" s="39">
        <v>0.03</v>
      </c>
      <c r="C218" s="37"/>
      <c r="D218" s="40">
        <f t="shared" si="20"/>
        <v>6.6692637540144908</v>
      </c>
      <c r="E218" s="42"/>
      <c r="F218" s="40">
        <f t="shared" si="19"/>
        <v>22.230872301469404</v>
      </c>
    </row>
    <row r="219" spans="1:6" s="60" customFormat="1" x14ac:dyDescent="0.3">
      <c r="A219" s="37">
        <v>2020</v>
      </c>
      <c r="B219" s="39">
        <v>-7.4999999999999997E-3</v>
      </c>
      <c r="C219" s="38"/>
      <c r="D219" s="40">
        <f t="shared" si="20"/>
        <v>6.6192442758593817</v>
      </c>
      <c r="E219" s="43"/>
      <c r="F219" s="40">
        <f t="shared" si="19"/>
        <v>22.064140759208382</v>
      </c>
    </row>
    <row r="220" spans="1:6" s="60" customFormat="1" x14ac:dyDescent="0.3">
      <c r="A220" s="37">
        <v>2021</v>
      </c>
      <c r="B220" s="39">
        <v>-1.8499999999999999E-2</v>
      </c>
      <c r="C220" s="38"/>
      <c r="D220" s="40">
        <f t="shared" si="20"/>
        <v>6.4967882567559831</v>
      </c>
      <c r="E220" s="43"/>
      <c r="F220" s="40">
        <f t="shared" si="19"/>
        <v>21.655954155163027</v>
      </c>
    </row>
    <row r="221" spans="1:6" x14ac:dyDescent="0.3">
      <c r="A221" s="37">
        <v>2022</v>
      </c>
      <c r="B221" s="39">
        <v>7.9500000000000001E-2</v>
      </c>
      <c r="C221" s="37"/>
      <c r="D221" s="40">
        <f t="shared" si="20"/>
        <v>7.0132829231680835</v>
      </c>
      <c r="E221" s="37"/>
      <c r="F221" s="151">
        <f t="shared" si="19"/>
        <v>23.377602510498487</v>
      </c>
    </row>
    <row r="222" spans="1:6" s="128" customFormat="1" x14ac:dyDescent="0.3">
      <c r="A222" s="38">
        <v>2023</v>
      </c>
      <c r="B222" s="41">
        <v>0.2515</v>
      </c>
      <c r="C222" s="3"/>
      <c r="D222" s="92">
        <f t="shared" si="20"/>
        <v>8.777123578344856</v>
      </c>
      <c r="E222" s="3"/>
      <c r="F222" s="143">
        <f t="shared" si="19"/>
        <v>29.257069541888857</v>
      </c>
    </row>
    <row r="223" spans="1:6" x14ac:dyDescent="0.3">
      <c r="A223" s="3"/>
      <c r="B223" s="3"/>
      <c r="C223" s="3"/>
      <c r="D223" s="3"/>
      <c r="E223" s="3"/>
      <c r="F223" s="102" t="s">
        <v>32</v>
      </c>
    </row>
  </sheetData>
  <autoFilter ref="A56:D96" xr:uid="{00000000-0009-0000-0000-000000000000}">
    <filterColumn colId="0" showButton="0"/>
    <filterColumn colId="1" showButton="0"/>
    <filterColumn colId="2" showButton="0"/>
    <filterColumn colId="3">
      <iconFilter iconSet="3Arrows"/>
    </filterColumn>
  </autoFilter>
  <mergeCells count="34">
    <mergeCell ref="A184:F184"/>
    <mergeCell ref="A185:F185"/>
    <mergeCell ref="A186:A187"/>
    <mergeCell ref="B186:B187"/>
    <mergeCell ref="C186:C187"/>
    <mergeCell ref="D186:D187"/>
    <mergeCell ref="E186:F186"/>
    <mergeCell ref="A183:F183"/>
    <mergeCell ref="A101:D101"/>
    <mergeCell ref="E144:F144"/>
    <mergeCell ref="C144:C145"/>
    <mergeCell ref="D144:D145"/>
    <mergeCell ref="B144:B145"/>
    <mergeCell ref="A144:A145"/>
    <mergeCell ref="A140:F140"/>
    <mergeCell ref="A141:F141"/>
    <mergeCell ref="A142:F142"/>
    <mergeCell ref="A143:F143"/>
    <mergeCell ref="A182:F182"/>
    <mergeCell ref="A98:D98"/>
    <mergeCell ref="A99:D99"/>
    <mergeCell ref="A100:D100"/>
    <mergeCell ref="A16:D16"/>
    <mergeCell ref="A17:D17"/>
    <mergeCell ref="A56:D56"/>
    <mergeCell ref="A57:D57"/>
    <mergeCell ref="A58:D58"/>
    <mergeCell ref="A59:D59"/>
    <mergeCell ref="A15:D15"/>
    <mergeCell ref="A1:D1"/>
    <mergeCell ref="A2:D2"/>
    <mergeCell ref="A3:B4"/>
    <mergeCell ref="C3:D3"/>
    <mergeCell ref="A14:D14"/>
  </mergeCells>
  <printOptions horizontalCentered="1" verticalCentered="1"/>
  <pageMargins left="0.70866141732283472" right="0.70866141732283472" top="0.74803149606299213" bottom="0.74803149606299213" header="0.31496062992125984" footer="0.31496062992125984"/>
  <pageSetup paperSize="9" scale="74" orientation="landscape" r:id="rId1"/>
  <rowBreaks count="5" manualBreakCount="5">
    <brk id="13" max="16383" man="1"/>
    <brk id="54" max="16383" man="1"/>
    <brk id="96" max="5" man="1"/>
    <brk id="138" max="5" man="1"/>
    <brk id="18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6"/>
  <sheetViews>
    <sheetView view="pageBreakPreview" topLeftCell="A85" zoomScaleNormal="100" zoomScaleSheetLayoutView="100" zoomScalePageLayoutView="90" workbookViewId="0">
      <selection activeCell="D110" sqref="D110"/>
    </sheetView>
  </sheetViews>
  <sheetFormatPr defaultRowHeight="14.4" x14ac:dyDescent="0.3"/>
  <cols>
    <col min="1" max="4" width="32.33203125" customWidth="1"/>
  </cols>
  <sheetData>
    <row r="1" spans="1:4" ht="40.950000000000003" customHeight="1" x14ac:dyDescent="0.3">
      <c r="A1" s="157" t="s">
        <v>33</v>
      </c>
      <c r="B1" s="158"/>
      <c r="C1" s="158"/>
      <c r="D1" s="159"/>
    </row>
    <row r="2" spans="1:4" ht="42.75" customHeight="1" x14ac:dyDescent="0.3">
      <c r="A2" s="174" t="s">
        <v>64</v>
      </c>
      <c r="B2" s="175"/>
      <c r="C2" s="175"/>
      <c r="D2" s="176"/>
    </row>
    <row r="3" spans="1:4" ht="70.5" customHeight="1" x14ac:dyDescent="0.3">
      <c r="A3" s="177" t="s">
        <v>34</v>
      </c>
      <c r="B3" s="178"/>
      <c r="C3" s="178"/>
      <c r="D3" s="179"/>
    </row>
    <row r="4" spans="1:4" ht="24" customHeight="1" x14ac:dyDescent="0.3">
      <c r="A4" s="174" t="s">
        <v>72</v>
      </c>
      <c r="B4" s="175"/>
      <c r="C4" s="175"/>
      <c r="D4" s="176"/>
    </row>
    <row r="5" spans="1:4" ht="30" customHeight="1" x14ac:dyDescent="0.3">
      <c r="A5" s="177" t="s">
        <v>36</v>
      </c>
      <c r="B5" s="178"/>
      <c r="C5" s="178"/>
      <c r="D5" s="179"/>
    </row>
    <row r="6" spans="1:4" x14ac:dyDescent="0.3">
      <c r="A6" s="54" t="s">
        <v>21</v>
      </c>
      <c r="B6" s="55" t="s">
        <v>22</v>
      </c>
      <c r="C6" s="55" t="s">
        <v>3</v>
      </c>
      <c r="D6" s="56" t="s">
        <v>4</v>
      </c>
    </row>
    <row r="7" spans="1:4" x14ac:dyDescent="0.3">
      <c r="A7" s="7">
        <v>1994</v>
      </c>
      <c r="B7" s="12"/>
      <c r="C7" s="18">
        <v>20</v>
      </c>
      <c r="D7" s="8">
        <f>C7/1936.27</f>
        <v>1.032913798178973E-2</v>
      </c>
    </row>
    <row r="8" spans="1:4" x14ac:dyDescent="0.3">
      <c r="A8" s="7">
        <v>1995</v>
      </c>
      <c r="B8" s="12">
        <v>3.9E-2</v>
      </c>
      <c r="C8" s="18">
        <v>20.78</v>
      </c>
      <c r="D8" s="8">
        <f t="shared" ref="D8:D14" si="0">C8/1936.27</f>
        <v>1.073197436307953E-2</v>
      </c>
    </row>
    <row r="9" spans="1:4" x14ac:dyDescent="0.3">
      <c r="A9" s="7">
        <v>1996</v>
      </c>
      <c r="B9" s="12">
        <v>7.3499999999999996E-2</v>
      </c>
      <c r="C9" s="18">
        <v>22.306999999999999</v>
      </c>
      <c r="D9" s="8">
        <f t="shared" si="0"/>
        <v>1.1520604047989174E-2</v>
      </c>
    </row>
    <row r="10" spans="1:4" x14ac:dyDescent="0.3">
      <c r="A10" s="7">
        <v>1997</v>
      </c>
      <c r="B10" s="12">
        <v>2.4500000000000001E-2</v>
      </c>
      <c r="C10" s="18">
        <v>22.853999999999999</v>
      </c>
      <c r="D10" s="8">
        <f t="shared" si="0"/>
        <v>1.1803105971791125E-2</v>
      </c>
    </row>
    <row r="11" spans="1:4" x14ac:dyDescent="0.3">
      <c r="A11" s="7">
        <v>1998</v>
      </c>
      <c r="B11" s="12">
        <v>8.9999999999999993E-3</v>
      </c>
      <c r="C11" s="18">
        <v>23.06</v>
      </c>
      <c r="D11" s="8">
        <f t="shared" si="0"/>
        <v>1.1909496093003558E-2</v>
      </c>
    </row>
    <row r="12" spans="1:4" x14ac:dyDescent="0.3">
      <c r="A12" s="7">
        <v>1999</v>
      </c>
      <c r="B12" s="12">
        <v>6.4999999999999997E-3</v>
      </c>
      <c r="C12" s="18">
        <v>23.209</v>
      </c>
      <c r="D12" s="8">
        <f t="shared" si="0"/>
        <v>1.1986448170967891E-2</v>
      </c>
    </row>
    <row r="13" spans="1:4" x14ac:dyDescent="0.3">
      <c r="A13" s="7">
        <v>2000</v>
      </c>
      <c r="B13" s="12">
        <v>1.2999999999999999E-2</v>
      </c>
      <c r="C13" s="18">
        <v>23.510999999999999</v>
      </c>
      <c r="D13" s="8">
        <f t="shared" si="0"/>
        <v>1.2142418154492917E-2</v>
      </c>
    </row>
    <row r="14" spans="1:4" x14ac:dyDescent="0.3">
      <c r="A14" s="7">
        <v>2001</v>
      </c>
      <c r="B14" s="12">
        <v>4.65E-2</v>
      </c>
      <c r="C14" s="18">
        <v>24.603999999999999</v>
      </c>
      <c r="D14" s="8">
        <f t="shared" si="0"/>
        <v>1.2706905545197725E-2</v>
      </c>
    </row>
    <row r="15" spans="1:4" x14ac:dyDescent="0.3">
      <c r="A15" s="7">
        <v>2002</v>
      </c>
      <c r="B15" s="12">
        <v>1.4999999999999999E-2</v>
      </c>
      <c r="C15" s="18"/>
      <c r="D15" s="8">
        <f>D14*B15+D14</f>
        <v>1.289750912837569E-2</v>
      </c>
    </row>
    <row r="16" spans="1:4" x14ac:dyDescent="0.3">
      <c r="A16" s="7">
        <v>2003</v>
      </c>
      <c r="B16" s="12">
        <v>1.55E-2</v>
      </c>
      <c r="C16" s="18"/>
      <c r="D16" s="8">
        <f t="shared" ref="D16:D26" si="1">D15*B16+D15</f>
        <v>1.3097420519865514E-2</v>
      </c>
    </row>
    <row r="17" spans="1:4" x14ac:dyDescent="0.3">
      <c r="A17" s="7">
        <v>2004</v>
      </c>
      <c r="B17" s="12">
        <v>1.7500000000000002E-2</v>
      </c>
      <c r="C17" s="18"/>
      <c r="D17" s="8">
        <f t="shared" si="1"/>
        <v>1.3326625378963159E-2</v>
      </c>
    </row>
    <row r="18" spans="1:4" x14ac:dyDescent="0.3">
      <c r="A18" s="7">
        <v>2005</v>
      </c>
      <c r="B18" s="12">
        <v>2.8000000000000001E-2</v>
      </c>
      <c r="C18" s="18"/>
      <c r="D18" s="8">
        <f t="shared" si="1"/>
        <v>1.3699770889574128E-2</v>
      </c>
    </row>
    <row r="19" spans="1:4" x14ac:dyDescent="0.3">
      <c r="A19" s="7">
        <v>2006</v>
      </c>
      <c r="B19" s="12">
        <v>2.8500000000000001E-2</v>
      </c>
      <c r="C19" s="18"/>
      <c r="D19" s="8">
        <f t="shared" si="1"/>
        <v>1.4090214359926991E-2</v>
      </c>
    </row>
    <row r="20" spans="1:4" x14ac:dyDescent="0.3">
      <c r="A20" s="7">
        <v>2007</v>
      </c>
      <c r="B20" s="12">
        <v>3.7499999999999999E-2</v>
      </c>
      <c r="C20" s="18"/>
      <c r="D20" s="8">
        <f t="shared" si="1"/>
        <v>1.4618597398424252E-2</v>
      </c>
    </row>
    <row r="21" spans="1:4" x14ac:dyDescent="0.3">
      <c r="A21" s="7">
        <v>2008</v>
      </c>
      <c r="B21" s="12">
        <v>2.5499999999999998E-2</v>
      </c>
      <c r="C21" s="18"/>
      <c r="D21" s="8">
        <f t="shared" si="1"/>
        <v>1.4991371632084071E-2</v>
      </c>
    </row>
    <row r="22" spans="1:4" x14ac:dyDescent="0.3">
      <c r="A22" s="7">
        <v>2009</v>
      </c>
      <c r="B22" s="12">
        <v>5.5E-2</v>
      </c>
      <c r="C22" s="18"/>
      <c r="D22" s="8">
        <f t="shared" si="1"/>
        <v>1.5815897071848696E-2</v>
      </c>
    </row>
    <row r="23" spans="1:4" x14ac:dyDescent="0.3">
      <c r="A23" s="7">
        <v>2010</v>
      </c>
      <c r="B23" s="12">
        <v>-3.4000000000000002E-2</v>
      </c>
      <c r="C23" s="18"/>
      <c r="D23" s="8">
        <f t="shared" si="1"/>
        <v>1.527815657140584E-2</v>
      </c>
    </row>
    <row r="24" spans="1:4" x14ac:dyDescent="0.3">
      <c r="A24" s="7">
        <v>2011</v>
      </c>
      <c r="B24" s="12">
        <v>2.8000000000000001E-2</v>
      </c>
      <c r="C24" s="18"/>
      <c r="D24" s="8">
        <f t="shared" si="1"/>
        <v>1.5705944955405202E-2</v>
      </c>
    </row>
    <row r="25" spans="1:4" x14ac:dyDescent="0.3">
      <c r="A25" s="7">
        <v>2012</v>
      </c>
      <c r="B25" s="12">
        <v>3.7499999999999999E-2</v>
      </c>
      <c r="C25" s="18"/>
      <c r="D25" s="16">
        <f t="shared" si="1"/>
        <v>1.6294917891232899E-2</v>
      </c>
    </row>
    <row r="26" spans="1:4" x14ac:dyDescent="0.3">
      <c r="A26" s="7">
        <v>2013</v>
      </c>
      <c r="B26" s="12">
        <v>2.8500000000000001E-2</v>
      </c>
      <c r="C26" s="18"/>
      <c r="D26" s="8">
        <f t="shared" si="1"/>
        <v>1.6759323051133038E-2</v>
      </c>
    </row>
    <row r="27" spans="1:4" x14ac:dyDescent="0.3">
      <c r="A27" s="7">
        <v>2014</v>
      </c>
      <c r="B27" s="12">
        <v>-5.0000000000000001E-3</v>
      </c>
      <c r="C27" s="18"/>
      <c r="D27" s="8">
        <f t="shared" ref="D27:D36" si="2">D26*B27+D26</f>
        <v>1.6675526435877372E-2</v>
      </c>
    </row>
    <row r="28" spans="1:4" x14ac:dyDescent="0.3">
      <c r="A28" s="7">
        <v>2015</v>
      </c>
      <c r="B28" s="12">
        <v>-8.9999999999999993E-3</v>
      </c>
      <c r="C28" s="18"/>
      <c r="D28" s="8">
        <f t="shared" si="2"/>
        <v>1.6525446697954475E-2</v>
      </c>
    </row>
    <row r="29" spans="1:4" x14ac:dyDescent="0.3">
      <c r="A29" s="7">
        <v>2016</v>
      </c>
      <c r="B29" s="12">
        <v>-1.6E-2</v>
      </c>
      <c r="C29" s="18"/>
      <c r="D29" s="8">
        <f t="shared" si="2"/>
        <v>1.6261039550787202E-2</v>
      </c>
    </row>
    <row r="30" spans="1:4" x14ac:dyDescent="0.3">
      <c r="A30" s="63">
        <v>2017</v>
      </c>
      <c r="B30" s="12">
        <v>-3.0000000000000001E-3</v>
      </c>
      <c r="C30" s="18"/>
      <c r="D30" s="62">
        <f t="shared" si="2"/>
        <v>1.621225643213484E-2</v>
      </c>
    </row>
    <row r="31" spans="1:4" x14ac:dyDescent="0.3">
      <c r="A31" s="72">
        <v>2018</v>
      </c>
      <c r="B31" s="73">
        <v>1.35E-2</v>
      </c>
      <c r="C31" s="93"/>
      <c r="D31" s="74">
        <f t="shared" si="2"/>
        <v>1.6431121893968659E-2</v>
      </c>
    </row>
    <row r="32" spans="1:4" x14ac:dyDescent="0.3">
      <c r="A32" s="37">
        <v>2019</v>
      </c>
      <c r="B32" s="39">
        <v>0.03</v>
      </c>
      <c r="C32" s="94"/>
      <c r="D32" s="40">
        <f t="shared" si="2"/>
        <v>1.6924055550787718E-2</v>
      </c>
    </row>
    <row r="33" spans="1:4" x14ac:dyDescent="0.3">
      <c r="A33" s="37">
        <v>2020</v>
      </c>
      <c r="B33" s="39">
        <v>-7.4999999999999997E-3</v>
      </c>
      <c r="C33" s="95"/>
      <c r="D33" s="40">
        <f t="shared" si="2"/>
        <v>1.679712513415681E-2</v>
      </c>
    </row>
    <row r="34" spans="1:4" x14ac:dyDescent="0.3">
      <c r="A34" s="37">
        <v>2021</v>
      </c>
      <c r="B34" s="39">
        <v>-1.8499999999999999E-2</v>
      </c>
      <c r="C34" s="95"/>
      <c r="D34" s="40">
        <f t="shared" si="2"/>
        <v>1.6486378319174908E-2</v>
      </c>
    </row>
    <row r="35" spans="1:4" x14ac:dyDescent="0.3">
      <c r="A35" s="37">
        <v>2022</v>
      </c>
      <c r="B35" s="39">
        <v>7.9500000000000001E-2</v>
      </c>
      <c r="C35" s="94"/>
      <c r="D35" s="40">
        <f t="shared" si="2"/>
        <v>1.7797045395549313E-2</v>
      </c>
    </row>
    <row r="36" spans="1:4" x14ac:dyDescent="0.3">
      <c r="A36" s="38">
        <v>2023</v>
      </c>
      <c r="B36" s="41">
        <v>0.2515</v>
      </c>
      <c r="C36" s="3"/>
      <c r="D36" s="92">
        <f t="shared" si="2"/>
        <v>2.2273002312529967E-2</v>
      </c>
    </row>
    <row r="37" spans="1:4" ht="45" customHeight="1" x14ac:dyDescent="0.3">
      <c r="A37" s="169" t="s">
        <v>33</v>
      </c>
      <c r="B37" s="170"/>
      <c r="C37" s="170"/>
      <c r="D37" s="173"/>
    </row>
    <row r="38" spans="1:4" ht="46.8" customHeight="1" x14ac:dyDescent="0.3">
      <c r="A38" s="160" t="s">
        <v>65</v>
      </c>
      <c r="B38" s="161"/>
      <c r="C38" s="161"/>
      <c r="D38" s="162"/>
    </row>
    <row r="39" spans="1:4" ht="67.5" customHeight="1" x14ac:dyDescent="0.3">
      <c r="A39" s="177" t="s">
        <v>34</v>
      </c>
      <c r="B39" s="178"/>
      <c r="C39" s="178"/>
      <c r="D39" s="179"/>
    </row>
    <row r="40" spans="1:4" ht="27" customHeight="1" x14ac:dyDescent="0.3">
      <c r="A40" s="174" t="s">
        <v>72</v>
      </c>
      <c r="B40" s="175"/>
      <c r="C40" s="175"/>
      <c r="D40" s="176"/>
    </row>
    <row r="41" spans="1:4" ht="32.25" customHeight="1" x14ac:dyDescent="0.3">
      <c r="A41" s="177" t="s">
        <v>37</v>
      </c>
      <c r="B41" s="178"/>
      <c r="C41" s="178"/>
      <c r="D41" s="179"/>
    </row>
    <row r="42" spans="1:4" x14ac:dyDescent="0.3">
      <c r="A42" s="54" t="s">
        <v>21</v>
      </c>
      <c r="B42" s="55" t="s">
        <v>22</v>
      </c>
      <c r="C42" s="55" t="s">
        <v>3</v>
      </c>
      <c r="D42" s="56" t="s">
        <v>4</v>
      </c>
    </row>
    <row r="43" spans="1:4" x14ac:dyDescent="0.3">
      <c r="A43" s="7">
        <v>1994</v>
      </c>
      <c r="B43" s="12"/>
      <c r="C43" s="18">
        <v>5</v>
      </c>
      <c r="D43" s="8">
        <f>C43/1936.27</f>
        <v>2.5822844954474324E-3</v>
      </c>
    </row>
    <row r="44" spans="1:4" x14ac:dyDescent="0.3">
      <c r="A44" s="7">
        <v>1995</v>
      </c>
      <c r="B44" s="12">
        <v>3.9E-2</v>
      </c>
      <c r="C44" s="18">
        <v>5.1950000000000003</v>
      </c>
      <c r="D44" s="8">
        <f t="shared" ref="D44:D50" si="3">C44/1936.27</f>
        <v>2.6829935907698825E-3</v>
      </c>
    </row>
    <row r="45" spans="1:4" x14ac:dyDescent="0.3">
      <c r="A45" s="7">
        <v>1996</v>
      </c>
      <c r="B45" s="12">
        <v>7.3499999999999996E-2</v>
      </c>
      <c r="C45" s="18">
        <v>5.577</v>
      </c>
      <c r="D45" s="8">
        <f t="shared" si="3"/>
        <v>2.880280126222066E-3</v>
      </c>
    </row>
    <row r="46" spans="1:4" x14ac:dyDescent="0.3">
      <c r="A46" s="7">
        <v>1997</v>
      </c>
      <c r="B46" s="12">
        <v>2.4500000000000001E-2</v>
      </c>
      <c r="C46" s="18">
        <v>5.7140000000000004</v>
      </c>
      <c r="D46" s="8">
        <f t="shared" si="3"/>
        <v>2.9510347213973259E-3</v>
      </c>
    </row>
    <row r="47" spans="1:4" x14ac:dyDescent="0.3">
      <c r="A47" s="7">
        <v>1998</v>
      </c>
      <c r="B47" s="12">
        <v>8.9999999999999993E-3</v>
      </c>
      <c r="C47" s="18">
        <v>5.7649999999999997</v>
      </c>
      <c r="D47" s="8">
        <f t="shared" si="3"/>
        <v>2.9773740232508896E-3</v>
      </c>
    </row>
    <row r="48" spans="1:4" x14ac:dyDescent="0.3">
      <c r="A48" s="7">
        <v>1999</v>
      </c>
      <c r="B48" s="12">
        <v>6.4999999999999997E-3</v>
      </c>
      <c r="C48" s="18">
        <v>5.8019999999999996</v>
      </c>
      <c r="D48" s="8">
        <f t="shared" si="3"/>
        <v>2.9964829285172006E-3</v>
      </c>
    </row>
    <row r="49" spans="1:4" x14ac:dyDescent="0.3">
      <c r="A49" s="7">
        <v>2000</v>
      </c>
      <c r="B49" s="12">
        <v>1.2999999999999999E-2</v>
      </c>
      <c r="C49" s="18">
        <v>5.8769999999999998</v>
      </c>
      <c r="D49" s="8">
        <f t="shared" si="3"/>
        <v>3.0352171959489118E-3</v>
      </c>
    </row>
    <row r="50" spans="1:4" x14ac:dyDescent="0.3">
      <c r="A50" s="7">
        <v>2001</v>
      </c>
      <c r="B50" s="12">
        <v>4.65E-2</v>
      </c>
      <c r="C50" s="18">
        <v>6.15</v>
      </c>
      <c r="D50" s="8">
        <f t="shared" si="3"/>
        <v>3.176209929400342E-3</v>
      </c>
    </row>
    <row r="51" spans="1:4" x14ac:dyDescent="0.3">
      <c r="A51" s="7">
        <v>2002</v>
      </c>
      <c r="B51" s="12">
        <v>1.4999999999999999E-2</v>
      </c>
      <c r="C51" s="18"/>
      <c r="D51" s="8">
        <f>D50*B51+D50</f>
        <v>3.2238530783413469E-3</v>
      </c>
    </row>
    <row r="52" spans="1:4" x14ac:dyDescent="0.3">
      <c r="A52" s="7">
        <v>2003</v>
      </c>
      <c r="B52" s="12">
        <v>1.55E-2</v>
      </c>
      <c r="C52" s="18"/>
      <c r="D52" s="8">
        <f t="shared" ref="D52:D65" si="4">D51*B52+D51</f>
        <v>3.2738228010556376E-3</v>
      </c>
    </row>
    <row r="53" spans="1:4" x14ac:dyDescent="0.3">
      <c r="A53" s="7">
        <v>2004</v>
      </c>
      <c r="B53" s="12">
        <v>1.7500000000000002E-2</v>
      </c>
      <c r="C53" s="18"/>
      <c r="D53" s="8">
        <f t="shared" si="4"/>
        <v>3.3311147000741111E-3</v>
      </c>
    </row>
    <row r="54" spans="1:4" x14ac:dyDescent="0.3">
      <c r="A54" s="7">
        <v>2005</v>
      </c>
      <c r="B54" s="12">
        <v>2.8000000000000001E-2</v>
      </c>
      <c r="C54" s="18"/>
      <c r="D54" s="8">
        <f t="shared" si="4"/>
        <v>3.4243859116761862E-3</v>
      </c>
    </row>
    <row r="55" spans="1:4" x14ac:dyDescent="0.3">
      <c r="A55" s="7">
        <v>2006</v>
      </c>
      <c r="B55" s="12">
        <v>2.8500000000000001E-2</v>
      </c>
      <c r="C55" s="18"/>
      <c r="D55" s="8">
        <f t="shared" si="4"/>
        <v>3.5219809101589574E-3</v>
      </c>
    </row>
    <row r="56" spans="1:4" x14ac:dyDescent="0.3">
      <c r="A56" s="7">
        <v>2007</v>
      </c>
      <c r="B56" s="12">
        <v>3.7499999999999999E-2</v>
      </c>
      <c r="C56" s="18"/>
      <c r="D56" s="8">
        <f t="shared" si="4"/>
        <v>3.6540551942899182E-3</v>
      </c>
    </row>
    <row r="57" spans="1:4" x14ac:dyDescent="0.3">
      <c r="A57" s="7">
        <v>2008</v>
      </c>
      <c r="B57" s="12">
        <v>2.5499999999999998E-2</v>
      </c>
      <c r="C57" s="18"/>
      <c r="D57" s="8">
        <f t="shared" si="4"/>
        <v>3.7472336017443111E-3</v>
      </c>
    </row>
    <row r="58" spans="1:4" x14ac:dyDescent="0.3">
      <c r="A58" s="7">
        <v>2009</v>
      </c>
      <c r="B58" s="12">
        <v>5.5E-2</v>
      </c>
      <c r="C58" s="18"/>
      <c r="D58" s="8">
        <f t="shared" si="4"/>
        <v>3.9533314498402484E-3</v>
      </c>
    </row>
    <row r="59" spans="1:4" x14ac:dyDescent="0.3">
      <c r="A59" s="7">
        <v>2010</v>
      </c>
      <c r="B59" s="12">
        <v>-3.4000000000000002E-2</v>
      </c>
      <c r="C59" s="18"/>
      <c r="D59" s="8">
        <f t="shared" si="4"/>
        <v>3.8189181805456801E-3</v>
      </c>
    </row>
    <row r="60" spans="1:4" x14ac:dyDescent="0.3">
      <c r="A60" s="7">
        <v>2011</v>
      </c>
      <c r="B60" s="12">
        <v>2.8000000000000001E-2</v>
      </c>
      <c r="C60" s="18"/>
      <c r="D60" s="8">
        <f t="shared" si="4"/>
        <v>3.9258478896009594E-3</v>
      </c>
    </row>
    <row r="61" spans="1:4" x14ac:dyDescent="0.3">
      <c r="A61" s="7">
        <v>2012</v>
      </c>
      <c r="B61" s="12">
        <v>3.7499999999999999E-2</v>
      </c>
      <c r="C61" s="18"/>
      <c r="D61" s="16">
        <f t="shared" si="4"/>
        <v>4.0730671854609952E-3</v>
      </c>
    </row>
    <row r="62" spans="1:4" x14ac:dyDescent="0.3">
      <c r="A62" s="7">
        <v>2013</v>
      </c>
      <c r="B62" s="12">
        <v>2.8500000000000001E-2</v>
      </c>
      <c r="C62" s="18"/>
      <c r="D62" s="8">
        <f t="shared" si="4"/>
        <v>4.1891496002466333E-3</v>
      </c>
    </row>
    <row r="63" spans="1:4" x14ac:dyDescent="0.3">
      <c r="A63" s="7">
        <v>2014</v>
      </c>
      <c r="B63" s="12">
        <v>-5.0000000000000001E-3</v>
      </c>
      <c r="C63" s="18"/>
      <c r="D63" s="8">
        <f t="shared" si="4"/>
        <v>4.1682038522453998E-3</v>
      </c>
    </row>
    <row r="64" spans="1:4" x14ac:dyDescent="0.3">
      <c r="A64" s="3">
        <v>2015</v>
      </c>
      <c r="B64" s="12">
        <v>-8.9999999999999993E-3</v>
      </c>
      <c r="C64" s="18"/>
      <c r="D64" s="5">
        <f t="shared" si="4"/>
        <v>4.1306900175751915E-3</v>
      </c>
    </row>
    <row r="65" spans="1:4" x14ac:dyDescent="0.3">
      <c r="A65" s="3">
        <v>2016</v>
      </c>
      <c r="B65" s="12">
        <v>-1.6E-2</v>
      </c>
      <c r="C65" s="18"/>
      <c r="D65" s="5">
        <f t="shared" si="4"/>
        <v>4.0645989772939888E-3</v>
      </c>
    </row>
    <row r="66" spans="1:4" x14ac:dyDescent="0.3">
      <c r="A66" s="37">
        <v>2017</v>
      </c>
      <c r="B66" s="12">
        <f>'Legge 27 dicembre 1996 n 296'!C37-'Legge 27 dicembre 1996 n 296'!C37-0-0.3%</f>
        <v>-3.0000000000000001E-3</v>
      </c>
      <c r="C66" s="18"/>
      <c r="D66" s="40">
        <f t="shared" ref="D66:D72" si="5">D65*B66+D65</f>
        <v>4.0524051803621066E-3</v>
      </c>
    </row>
    <row r="67" spans="1:4" x14ac:dyDescent="0.3">
      <c r="A67" s="37">
        <v>2018</v>
      </c>
      <c r="B67" s="39">
        <v>1.35E-2</v>
      </c>
      <c r="C67" s="18"/>
      <c r="D67" s="40">
        <f t="shared" si="5"/>
        <v>4.1071126502969946E-3</v>
      </c>
    </row>
    <row r="68" spans="1:4" x14ac:dyDescent="0.3">
      <c r="A68" s="37">
        <v>2019</v>
      </c>
      <c r="B68" s="39">
        <v>0.03</v>
      </c>
      <c r="C68" s="94"/>
      <c r="D68" s="40">
        <f t="shared" si="5"/>
        <v>4.2303260298059047E-3</v>
      </c>
    </row>
    <row r="69" spans="1:4" s="46" customFormat="1" x14ac:dyDescent="0.3">
      <c r="A69" s="37">
        <v>2020</v>
      </c>
      <c r="B69" s="39">
        <v>-7.4999999999999997E-3</v>
      </c>
      <c r="C69" s="95"/>
      <c r="D69" s="40">
        <f t="shared" si="5"/>
        <v>4.1985985845823604E-3</v>
      </c>
    </row>
    <row r="70" spans="1:4" s="46" customFormat="1" x14ac:dyDescent="0.3">
      <c r="A70" s="37">
        <v>2021</v>
      </c>
      <c r="B70" s="39">
        <v>-1.8499999999999999E-2</v>
      </c>
      <c r="C70" s="95"/>
      <c r="D70" s="40">
        <f t="shared" si="5"/>
        <v>4.1209245107675868E-3</v>
      </c>
    </row>
    <row r="71" spans="1:4" s="46" customFormat="1" x14ac:dyDescent="0.3">
      <c r="A71" s="37">
        <v>2022</v>
      </c>
      <c r="B71" s="39">
        <v>7.9500000000000001E-2</v>
      </c>
      <c r="C71" s="94"/>
      <c r="D71" s="40">
        <f t="shared" si="5"/>
        <v>4.4485380093736097E-3</v>
      </c>
    </row>
    <row r="72" spans="1:4" s="46" customFormat="1" x14ac:dyDescent="0.3">
      <c r="A72" s="51">
        <v>2023</v>
      </c>
      <c r="B72" s="149">
        <v>0.2515</v>
      </c>
      <c r="C72" s="152"/>
      <c r="D72" s="150">
        <f t="shared" si="5"/>
        <v>5.5673453187310724E-3</v>
      </c>
    </row>
    <row r="73" spans="1:4" x14ac:dyDescent="0.3">
      <c r="A73" s="60"/>
      <c r="B73" s="15"/>
      <c r="C73" s="60"/>
      <c r="D73" s="11"/>
    </row>
    <row r="74" spans="1:4" ht="1.5" customHeight="1" thickBot="1" x14ac:dyDescent="0.35"/>
    <row r="75" spans="1:4" ht="33.6" customHeight="1" x14ac:dyDescent="0.3">
      <c r="A75" s="157" t="s">
        <v>33</v>
      </c>
      <c r="B75" s="158"/>
      <c r="C75" s="158"/>
      <c r="D75" s="159"/>
    </row>
    <row r="76" spans="1:4" ht="50.25" customHeight="1" x14ac:dyDescent="0.3">
      <c r="A76" s="174" t="s">
        <v>66</v>
      </c>
      <c r="B76" s="175"/>
      <c r="C76" s="175"/>
      <c r="D76" s="176"/>
    </row>
    <row r="77" spans="1:4" ht="32.25" customHeight="1" x14ac:dyDescent="0.3">
      <c r="A77" s="177" t="s">
        <v>39</v>
      </c>
      <c r="B77" s="178"/>
      <c r="C77" s="178"/>
      <c r="D77" s="179"/>
    </row>
    <row r="78" spans="1:4" ht="22.5" customHeight="1" x14ac:dyDescent="0.3">
      <c r="A78" s="174" t="s">
        <v>73</v>
      </c>
      <c r="B78" s="175"/>
      <c r="C78" s="175"/>
      <c r="D78" s="176"/>
    </row>
    <row r="79" spans="1:4" ht="23.25" customHeight="1" x14ac:dyDescent="0.3">
      <c r="A79" s="177" t="s">
        <v>40</v>
      </c>
      <c r="B79" s="178"/>
      <c r="C79" s="178"/>
      <c r="D79" s="179"/>
    </row>
    <row r="80" spans="1:4" x14ac:dyDescent="0.3">
      <c r="A80" s="54" t="s">
        <v>21</v>
      </c>
      <c r="B80" s="55" t="s">
        <v>22</v>
      </c>
      <c r="C80" s="55" t="s">
        <v>3</v>
      </c>
      <c r="D80" s="56" t="s">
        <v>4</v>
      </c>
    </row>
    <row r="81" spans="1:4" ht="16.5" customHeight="1" x14ac:dyDescent="0.3">
      <c r="A81" s="7">
        <v>1994</v>
      </c>
      <c r="B81" s="12"/>
      <c r="C81" s="19">
        <v>1600</v>
      </c>
      <c r="D81" s="8">
        <f>C81/1936.27</f>
        <v>0.82633103854317835</v>
      </c>
    </row>
    <row r="82" spans="1:4" ht="16.5" customHeight="1" x14ac:dyDescent="0.3">
      <c r="A82" s="7">
        <v>1995</v>
      </c>
      <c r="B82" s="12">
        <v>3.9E-2</v>
      </c>
      <c r="C82" s="19">
        <v>1662.4</v>
      </c>
      <c r="D82" s="8">
        <f t="shared" ref="D82:D88" si="6">C82/1936.27</f>
        <v>0.8585579490463624</v>
      </c>
    </row>
    <row r="83" spans="1:4" ht="16.5" customHeight="1" x14ac:dyDescent="0.3">
      <c r="A83" s="7">
        <v>1996</v>
      </c>
      <c r="B83" s="12">
        <v>7.3499999999999996E-2</v>
      </c>
      <c r="C83" s="19">
        <v>1784.59</v>
      </c>
      <c r="D83" s="8">
        <f t="shared" si="6"/>
        <v>0.9216638175461066</v>
      </c>
    </row>
    <row r="84" spans="1:4" ht="16.5" customHeight="1" x14ac:dyDescent="0.3">
      <c r="A84" s="7">
        <v>1997</v>
      </c>
      <c r="B84" s="12">
        <v>2.4500000000000001E-2</v>
      </c>
      <c r="C84" s="19">
        <v>1828.31</v>
      </c>
      <c r="D84" s="8">
        <f t="shared" si="6"/>
        <v>0.94424331317429899</v>
      </c>
    </row>
    <row r="85" spans="1:4" ht="16.5" customHeight="1" x14ac:dyDescent="0.3">
      <c r="A85" s="7">
        <v>1998</v>
      </c>
      <c r="B85" s="12">
        <v>8.9999999999999993E-3</v>
      </c>
      <c r="C85" s="19">
        <v>1844.76</v>
      </c>
      <c r="D85" s="8">
        <f t="shared" si="6"/>
        <v>0.95273902916432107</v>
      </c>
    </row>
    <row r="86" spans="1:4" ht="16.5" customHeight="1" x14ac:dyDescent="0.3">
      <c r="A86" s="7">
        <v>1999</v>
      </c>
      <c r="B86" s="12">
        <v>6.4999999999999997E-3</v>
      </c>
      <c r="C86" s="19">
        <v>1856.75</v>
      </c>
      <c r="D86" s="8">
        <f t="shared" si="6"/>
        <v>0.958931347384404</v>
      </c>
    </row>
    <row r="87" spans="1:4" ht="16.5" customHeight="1" x14ac:dyDescent="0.3">
      <c r="A87" s="7">
        <v>2000</v>
      </c>
      <c r="B87" s="12">
        <v>1.2999999999999999E-2</v>
      </c>
      <c r="C87" s="19">
        <v>1880.89</v>
      </c>
      <c r="D87" s="8">
        <f t="shared" si="6"/>
        <v>0.97139861692842433</v>
      </c>
    </row>
    <row r="88" spans="1:4" ht="16.5" customHeight="1" x14ac:dyDescent="0.3">
      <c r="A88" s="7">
        <v>2001</v>
      </c>
      <c r="B88" s="12">
        <v>4.65E-2</v>
      </c>
      <c r="C88" s="19">
        <v>1968.35</v>
      </c>
      <c r="D88" s="16">
        <f t="shared" si="6"/>
        <v>1.0165679373227907</v>
      </c>
    </row>
    <row r="89" spans="1:4" ht="16.5" customHeight="1" x14ac:dyDescent="0.3">
      <c r="A89" s="7">
        <v>2002</v>
      </c>
      <c r="B89" s="12">
        <v>1.4999999999999999E-2</v>
      </c>
      <c r="C89" s="19"/>
      <c r="D89" s="16">
        <f>D88*B89+D88</f>
        <v>1.0318164563826326</v>
      </c>
    </row>
    <row r="90" spans="1:4" ht="16.5" customHeight="1" x14ac:dyDescent="0.3">
      <c r="A90" s="7">
        <v>2003</v>
      </c>
      <c r="B90" s="12">
        <v>1.55E-2</v>
      </c>
      <c r="C90" s="19"/>
      <c r="D90" s="16">
        <f t="shared" ref="D90:D103" si="7">D89*B90+D89</f>
        <v>1.0478096114565634</v>
      </c>
    </row>
    <row r="91" spans="1:4" ht="16.5" customHeight="1" x14ac:dyDescent="0.3">
      <c r="A91" s="7">
        <v>2004</v>
      </c>
      <c r="B91" s="12">
        <v>1.7500000000000002E-2</v>
      </c>
      <c r="C91" s="19"/>
      <c r="D91" s="16">
        <f t="shared" si="7"/>
        <v>1.0661462796570533</v>
      </c>
    </row>
    <row r="92" spans="1:4" ht="16.5" customHeight="1" x14ac:dyDescent="0.3">
      <c r="A92" s="7">
        <v>2005</v>
      </c>
      <c r="B92" s="12">
        <v>2.8000000000000001E-2</v>
      </c>
      <c r="C92" s="19"/>
      <c r="D92" s="16">
        <f t="shared" si="7"/>
        <v>1.0959983754874507</v>
      </c>
    </row>
    <row r="93" spans="1:4" ht="16.5" customHeight="1" x14ac:dyDescent="0.3">
      <c r="A93" s="7">
        <v>2006</v>
      </c>
      <c r="B93" s="12">
        <v>2.8500000000000001E-2</v>
      </c>
      <c r="C93" s="19"/>
      <c r="D93" s="16">
        <f t="shared" si="7"/>
        <v>1.1272343291888431</v>
      </c>
    </row>
    <row r="94" spans="1:4" ht="16.5" customHeight="1" x14ac:dyDescent="0.3">
      <c r="A94" s="7">
        <v>2007</v>
      </c>
      <c r="B94" s="12">
        <v>3.7499999999999999E-2</v>
      </c>
      <c r="C94" s="19"/>
      <c r="D94" s="16">
        <f t="shared" si="7"/>
        <v>1.1695056165334248</v>
      </c>
    </row>
    <row r="95" spans="1:4" ht="16.5" customHeight="1" x14ac:dyDescent="0.3">
      <c r="A95" s="7">
        <v>2008</v>
      </c>
      <c r="B95" s="12">
        <v>2.5499999999999998E-2</v>
      </c>
      <c r="C95" s="19"/>
      <c r="D95" s="16">
        <f t="shared" si="7"/>
        <v>1.1993280097550272</v>
      </c>
    </row>
    <row r="96" spans="1:4" ht="16.5" customHeight="1" x14ac:dyDescent="0.3">
      <c r="A96" s="7">
        <v>2009</v>
      </c>
      <c r="B96" s="12">
        <v>5.5E-2</v>
      </c>
      <c r="C96" s="19"/>
      <c r="D96" s="16">
        <f t="shared" si="7"/>
        <v>1.2652910502915538</v>
      </c>
    </row>
    <row r="97" spans="1:4" ht="16.5" customHeight="1" x14ac:dyDescent="0.3">
      <c r="A97" s="7">
        <v>2010</v>
      </c>
      <c r="B97" s="12">
        <v>-3.4000000000000002E-2</v>
      </c>
      <c r="C97" s="19"/>
      <c r="D97" s="16">
        <f t="shared" si="7"/>
        <v>1.2222711545816409</v>
      </c>
    </row>
    <row r="98" spans="1:4" ht="16.5" customHeight="1" x14ac:dyDescent="0.3">
      <c r="A98" s="7">
        <v>2011</v>
      </c>
      <c r="B98" s="12">
        <v>2.8000000000000001E-2</v>
      </c>
      <c r="C98" s="19"/>
      <c r="D98" s="16">
        <f t="shared" si="7"/>
        <v>1.2564947469099268</v>
      </c>
    </row>
    <row r="99" spans="1:4" ht="16.5" customHeight="1" x14ac:dyDescent="0.3">
      <c r="A99" s="7">
        <v>2012</v>
      </c>
      <c r="B99" s="12">
        <v>3.7499999999999999E-2</v>
      </c>
      <c r="C99" s="19"/>
      <c r="D99" s="16">
        <f t="shared" si="7"/>
        <v>1.3036132999190491</v>
      </c>
    </row>
    <row r="100" spans="1:4" ht="16.5" customHeight="1" x14ac:dyDescent="0.3">
      <c r="A100" s="7">
        <v>2013</v>
      </c>
      <c r="B100" s="12">
        <v>2.8500000000000001E-2</v>
      </c>
      <c r="C100" s="19"/>
      <c r="D100" s="16">
        <f t="shared" si="7"/>
        <v>1.3407662789667421</v>
      </c>
    </row>
    <row r="101" spans="1:4" ht="16.5" customHeight="1" x14ac:dyDescent="0.3">
      <c r="A101" s="7">
        <v>2014</v>
      </c>
      <c r="B101" s="12">
        <v>-5.0000000000000001E-3</v>
      </c>
      <c r="C101" s="19"/>
      <c r="D101" s="16">
        <f t="shared" si="7"/>
        <v>1.3340624475719083</v>
      </c>
    </row>
    <row r="102" spans="1:4" s="33" customFormat="1" ht="16.5" customHeight="1" x14ac:dyDescent="0.3">
      <c r="A102" s="7">
        <v>2015</v>
      </c>
      <c r="B102" s="12">
        <v>-8.9999999999999993E-3</v>
      </c>
      <c r="C102" s="19"/>
      <c r="D102" s="16">
        <f t="shared" si="7"/>
        <v>1.3220558855437612</v>
      </c>
    </row>
    <row r="103" spans="1:4" s="33" customFormat="1" ht="16.5" customHeight="1" x14ac:dyDescent="0.3">
      <c r="A103" s="7">
        <v>2016</v>
      </c>
      <c r="B103" s="12">
        <v>-1.6E-2</v>
      </c>
      <c r="C103" s="19"/>
      <c r="D103" s="16">
        <f t="shared" si="7"/>
        <v>1.3009029913750609</v>
      </c>
    </row>
    <row r="104" spans="1:4" s="33" customFormat="1" ht="16.5" customHeight="1" x14ac:dyDescent="0.3">
      <c r="A104" s="7">
        <v>2017</v>
      </c>
      <c r="B104" s="12">
        <v>-3.0000000000000001E-3</v>
      </c>
      <c r="C104" s="19"/>
      <c r="D104" s="67">
        <f t="shared" ref="D104:D110" si="8">D103*B104+D103</f>
        <v>1.2970002824009357</v>
      </c>
    </row>
    <row r="105" spans="1:4" s="33" customFormat="1" ht="16.5" customHeight="1" x14ac:dyDescent="0.3">
      <c r="A105" s="72">
        <v>2018</v>
      </c>
      <c r="B105" s="73">
        <v>1.35E-2</v>
      </c>
      <c r="C105" s="80"/>
      <c r="D105" s="82">
        <f t="shared" si="8"/>
        <v>1.3145097862133484</v>
      </c>
    </row>
    <row r="106" spans="1:4" s="33" customFormat="1" ht="16.5" customHeight="1" x14ac:dyDescent="0.3">
      <c r="A106" s="37">
        <v>2019</v>
      </c>
      <c r="B106" s="39">
        <v>0.03</v>
      </c>
      <c r="C106" s="96"/>
      <c r="D106" s="52">
        <f t="shared" si="8"/>
        <v>1.3539450797997488</v>
      </c>
    </row>
    <row r="107" spans="1:4" s="33" customFormat="1" ht="16.5" customHeight="1" x14ac:dyDescent="0.3">
      <c r="A107" s="37">
        <v>2020</v>
      </c>
      <c r="B107" s="39">
        <v>-7.4999999999999997E-3</v>
      </c>
      <c r="C107" s="96"/>
      <c r="D107" s="52">
        <f t="shared" si="8"/>
        <v>1.3437904917012506</v>
      </c>
    </row>
    <row r="108" spans="1:4" ht="16.5" customHeight="1" x14ac:dyDescent="0.3">
      <c r="A108" s="37">
        <v>2021</v>
      </c>
      <c r="B108" s="39">
        <v>-1.8499999999999999E-2</v>
      </c>
      <c r="C108" s="32"/>
      <c r="D108" s="52">
        <f t="shared" si="8"/>
        <v>1.3189303676047774</v>
      </c>
    </row>
    <row r="109" spans="1:4" ht="16.5" customHeight="1" x14ac:dyDescent="0.3">
      <c r="A109" s="153">
        <v>2022</v>
      </c>
      <c r="B109" s="39">
        <v>7.9500000000000001E-2</v>
      </c>
      <c r="C109" s="135"/>
      <c r="D109" s="119">
        <f t="shared" si="8"/>
        <v>1.4237853318293572</v>
      </c>
    </row>
    <row r="110" spans="1:4" ht="16.5" customHeight="1" x14ac:dyDescent="0.3">
      <c r="A110" s="222">
        <v>2023</v>
      </c>
      <c r="B110" s="64">
        <v>0.2515</v>
      </c>
      <c r="C110" s="135"/>
      <c r="D110" s="120">
        <f t="shared" si="8"/>
        <v>1.7818673427844405</v>
      </c>
    </row>
    <row r="111" spans="1:4" ht="16.5" customHeight="1" x14ac:dyDescent="0.3">
      <c r="A111" s="106"/>
      <c r="B111" s="107"/>
      <c r="C111" s="108"/>
      <c r="D111" s="109"/>
    </row>
    <row r="112" spans="1:4" ht="16.5" customHeight="1" x14ac:dyDescent="0.3">
      <c r="A112" s="79"/>
      <c r="B112" s="79"/>
      <c r="C112" s="79"/>
      <c r="D112" s="79"/>
    </row>
    <row r="114" spans="1:4" x14ac:dyDescent="0.3">
      <c r="A114" s="47"/>
      <c r="B114" s="1"/>
      <c r="C114" s="46"/>
    </row>
    <row r="115" spans="1:4" x14ac:dyDescent="0.3">
      <c r="B115" s="1"/>
      <c r="D115" s="46"/>
    </row>
    <row r="116" spans="1:4" x14ac:dyDescent="0.3">
      <c r="B116" s="47"/>
      <c r="D116" s="46"/>
    </row>
  </sheetData>
  <mergeCells count="15">
    <mergeCell ref="A77:D77"/>
    <mergeCell ref="A78:D78"/>
    <mergeCell ref="A79:D79"/>
    <mergeCell ref="A38:D38"/>
    <mergeCell ref="A39:D39"/>
    <mergeCell ref="A40:D40"/>
    <mergeCell ref="A41:D41"/>
    <mergeCell ref="A75:D75"/>
    <mergeCell ref="A76:D76"/>
    <mergeCell ref="A37:D37"/>
    <mergeCell ref="A1:D1"/>
    <mergeCell ref="A2:D2"/>
    <mergeCell ref="A3:D3"/>
    <mergeCell ref="A5:D5"/>
    <mergeCell ref="A4:D4"/>
  </mergeCells>
  <printOptions horizontalCentered="1" verticalCentered="1"/>
  <pageMargins left="0.70866141732283472" right="0.70866141732283472" top="0.55118110236220474" bottom="0.55118110236220474" header="0.31496062992125984" footer="0.31496062992125984"/>
  <pageSetup paperSize="9" scale="80" fitToHeight="0" orientation="landscape" r:id="rId1"/>
  <headerFooter>
    <oddFooter>&amp;RPag. &amp;P di &amp;N</oddFooter>
  </headerFooter>
  <rowBreaks count="1" manualBreakCount="1">
    <brk id="72"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4"/>
  <sheetViews>
    <sheetView topLeftCell="A118" zoomScaleNormal="100" workbookViewId="0">
      <selection activeCell="E142" sqref="E142"/>
    </sheetView>
  </sheetViews>
  <sheetFormatPr defaultColWidth="8.88671875" defaultRowHeight="14.4" x14ac:dyDescent="0.3"/>
  <cols>
    <col min="1" max="1" width="26.6640625" style="1" customWidth="1"/>
    <col min="2" max="3" width="13.33203125" style="1" customWidth="1"/>
    <col min="4" max="5" width="26.6640625" style="1" customWidth="1"/>
    <col min="6" max="6" width="15" style="1" customWidth="1"/>
    <col min="7" max="16384" width="8.88671875" style="1"/>
  </cols>
  <sheetData>
    <row r="1" spans="1:5" ht="45" customHeight="1" x14ac:dyDescent="0.3">
      <c r="A1" s="168" t="s">
        <v>41</v>
      </c>
      <c r="B1" s="163"/>
      <c r="C1" s="163"/>
      <c r="D1" s="163"/>
      <c r="E1" s="164"/>
    </row>
    <row r="2" spans="1:5" s="128" customFormat="1" ht="72.75" customHeight="1" x14ac:dyDescent="0.3">
      <c r="A2" s="186" t="s">
        <v>42</v>
      </c>
      <c r="B2" s="187"/>
      <c r="C2" s="187"/>
      <c r="D2" s="187"/>
      <c r="E2" s="188"/>
    </row>
    <row r="3" spans="1:5" ht="33" customHeight="1" x14ac:dyDescent="0.3">
      <c r="A3" s="183" t="s">
        <v>67</v>
      </c>
      <c r="B3" s="184"/>
      <c r="C3" s="184"/>
      <c r="D3" s="184"/>
      <c r="E3" s="185"/>
    </row>
    <row r="4" spans="1:5" ht="46.95" customHeight="1" x14ac:dyDescent="0.3">
      <c r="A4" s="186" t="s">
        <v>43</v>
      </c>
      <c r="B4" s="187"/>
      <c r="C4" s="187"/>
      <c r="D4" s="187"/>
      <c r="E4" s="188"/>
    </row>
    <row r="5" spans="1:5" x14ac:dyDescent="0.3">
      <c r="A5" s="154" t="s">
        <v>44</v>
      </c>
      <c r="B5" s="155" t="s">
        <v>45</v>
      </c>
      <c r="C5" s="155"/>
      <c r="D5" s="155"/>
      <c r="E5" s="156"/>
    </row>
    <row r="6" spans="1:5" x14ac:dyDescent="0.3">
      <c r="A6" s="154"/>
      <c r="B6" s="155" t="s">
        <v>46</v>
      </c>
      <c r="C6" s="155"/>
      <c r="D6" s="55" t="s">
        <v>47</v>
      </c>
      <c r="E6" s="56" t="s">
        <v>48</v>
      </c>
    </row>
    <row r="7" spans="1:5" ht="28.8" x14ac:dyDescent="0.3">
      <c r="A7" s="154"/>
      <c r="B7" s="55" t="s">
        <v>21</v>
      </c>
      <c r="C7" s="55" t="s">
        <v>22</v>
      </c>
      <c r="D7" s="55" t="s">
        <v>4</v>
      </c>
      <c r="E7" s="56" t="s">
        <v>4</v>
      </c>
    </row>
    <row r="8" spans="1:5" x14ac:dyDescent="0.3">
      <c r="A8" s="180" t="s">
        <v>6</v>
      </c>
      <c r="B8" s="3">
        <v>2007</v>
      </c>
      <c r="C8" s="12"/>
      <c r="D8" s="17">
        <v>2.2831899999999998</v>
      </c>
      <c r="E8" s="16">
        <v>1.1415900000000001</v>
      </c>
    </row>
    <row r="9" spans="1:5" x14ac:dyDescent="0.3">
      <c r="A9" s="181"/>
      <c r="B9" s="3">
        <v>2008</v>
      </c>
      <c r="C9" s="12">
        <v>2.5499999999999998E-2</v>
      </c>
      <c r="D9" s="17">
        <f>D8*C9+D8</f>
        <v>2.341411345</v>
      </c>
      <c r="E9" s="16">
        <f>E8*C9+E8</f>
        <v>1.1707005450000001</v>
      </c>
    </row>
    <row r="10" spans="1:5" x14ac:dyDescent="0.3">
      <c r="A10" s="181"/>
      <c r="B10" s="3">
        <v>2009</v>
      </c>
      <c r="C10" s="12">
        <v>5.5E-2</v>
      </c>
      <c r="D10" s="17">
        <f t="shared" ref="D10:D16" si="0">D9*C10+D9</f>
        <v>2.4701889689750001</v>
      </c>
      <c r="E10" s="16">
        <f t="shared" ref="E10:E16" si="1">E9*C10+E9</f>
        <v>1.2350890749750001</v>
      </c>
    </row>
    <row r="11" spans="1:5" x14ac:dyDescent="0.3">
      <c r="A11" s="181"/>
      <c r="B11" s="3">
        <v>2010</v>
      </c>
      <c r="C11" s="12">
        <v>-3.4000000000000002E-2</v>
      </c>
      <c r="D11" s="17">
        <f t="shared" si="0"/>
        <v>2.38620254402985</v>
      </c>
      <c r="E11" s="16">
        <f t="shared" si="1"/>
        <v>1.19309604642585</v>
      </c>
    </row>
    <row r="12" spans="1:5" x14ac:dyDescent="0.3">
      <c r="A12" s="181"/>
      <c r="B12" s="3">
        <v>2011</v>
      </c>
      <c r="C12" s="12">
        <v>2.8000000000000001E-2</v>
      </c>
      <c r="D12" s="17">
        <f t="shared" si="0"/>
        <v>2.4530162152626858</v>
      </c>
      <c r="E12" s="16">
        <f t="shared" si="1"/>
        <v>1.2265027357257738</v>
      </c>
    </row>
    <row r="13" spans="1:5" x14ac:dyDescent="0.3">
      <c r="A13" s="181"/>
      <c r="B13" s="3">
        <v>2012</v>
      </c>
      <c r="C13" s="12">
        <v>3.7499999999999999E-2</v>
      </c>
      <c r="D13" s="17">
        <f t="shared" si="0"/>
        <v>2.5450043233350366</v>
      </c>
      <c r="E13" s="16">
        <f t="shared" si="1"/>
        <v>1.2724965883154904</v>
      </c>
    </row>
    <row r="14" spans="1:5" x14ac:dyDescent="0.3">
      <c r="A14" s="181"/>
      <c r="B14" s="3">
        <v>2013</v>
      </c>
      <c r="C14" s="12">
        <v>2.8500000000000001E-2</v>
      </c>
      <c r="D14" s="17">
        <f t="shared" si="0"/>
        <v>2.6175369465500853</v>
      </c>
      <c r="E14" s="16">
        <f t="shared" si="1"/>
        <v>1.3087627410824818</v>
      </c>
    </row>
    <row r="15" spans="1:5" x14ac:dyDescent="0.3">
      <c r="A15" s="181"/>
      <c r="B15" s="3">
        <v>2014</v>
      </c>
      <c r="C15" s="12">
        <v>-5.0000000000000001E-3</v>
      </c>
      <c r="D15" s="17">
        <f t="shared" si="0"/>
        <v>2.6044492618173347</v>
      </c>
      <c r="E15" s="16">
        <f t="shared" si="1"/>
        <v>1.3022189273770695</v>
      </c>
    </row>
    <row r="16" spans="1:5" x14ac:dyDescent="0.3">
      <c r="A16" s="181"/>
      <c r="B16" s="3">
        <v>2015</v>
      </c>
      <c r="C16" s="12">
        <v>-8.9999999999999993E-3</v>
      </c>
      <c r="D16" s="17">
        <f t="shared" si="0"/>
        <v>2.5810092184609785</v>
      </c>
      <c r="E16" s="16">
        <f t="shared" si="1"/>
        <v>1.2904989570306757</v>
      </c>
    </row>
    <row r="17" spans="1:5" x14ac:dyDescent="0.3">
      <c r="A17" s="182"/>
      <c r="B17" s="3">
        <v>2016</v>
      </c>
      <c r="C17" s="12">
        <v>-1.6E-2</v>
      </c>
      <c r="D17" s="17">
        <f t="shared" ref="D17:D21" si="2">D16*C17+D16</f>
        <v>2.5397130709656031</v>
      </c>
      <c r="E17" s="16">
        <f t="shared" ref="E17:E21" si="3">E16*C17+E16</f>
        <v>1.2698509737181849</v>
      </c>
    </row>
    <row r="18" spans="1:5" x14ac:dyDescent="0.3">
      <c r="A18" s="182"/>
      <c r="B18" s="37">
        <v>2017</v>
      </c>
      <c r="C18" s="12">
        <v>-3.0000000000000001E-3</v>
      </c>
      <c r="D18" s="52">
        <f t="shared" si="2"/>
        <v>2.5320939317527063</v>
      </c>
      <c r="E18" s="65">
        <f t="shared" si="3"/>
        <v>1.2660414207970303</v>
      </c>
    </row>
    <row r="19" spans="1:5" x14ac:dyDescent="0.3">
      <c r="A19" s="189"/>
      <c r="B19" s="37">
        <v>2018</v>
      </c>
      <c r="C19" s="39">
        <v>1.35E-2</v>
      </c>
      <c r="D19" s="52">
        <f t="shared" si="2"/>
        <v>2.5662771998313678</v>
      </c>
      <c r="E19" s="65">
        <f t="shared" si="3"/>
        <v>1.2831329799777902</v>
      </c>
    </row>
    <row r="20" spans="1:5" x14ac:dyDescent="0.3">
      <c r="A20" s="68"/>
      <c r="B20" s="37">
        <v>2019</v>
      </c>
      <c r="C20" s="39">
        <v>0.03</v>
      </c>
      <c r="D20" s="52">
        <f t="shared" si="2"/>
        <v>2.6432655158263088</v>
      </c>
      <c r="E20" s="65">
        <f t="shared" si="3"/>
        <v>1.3216269693771239</v>
      </c>
    </row>
    <row r="21" spans="1:5" x14ac:dyDescent="0.3">
      <c r="A21" s="88"/>
      <c r="B21" s="37">
        <v>2020</v>
      </c>
      <c r="C21" s="39">
        <v>-7.4999999999999997E-3</v>
      </c>
      <c r="D21" s="52">
        <f t="shared" si="2"/>
        <v>2.6234410244576116</v>
      </c>
      <c r="E21" s="65">
        <f t="shared" si="3"/>
        <v>1.3117147671067955</v>
      </c>
    </row>
    <row r="22" spans="1:5" x14ac:dyDescent="0.3">
      <c r="A22" s="103"/>
      <c r="B22" s="37">
        <v>2021</v>
      </c>
      <c r="C22" s="39">
        <v>-1.8499999999999999E-2</v>
      </c>
      <c r="D22" s="52">
        <f>D21*C22+D21</f>
        <v>2.5749073655051458</v>
      </c>
      <c r="E22" s="65">
        <f>E21*C22+E21</f>
        <v>1.2874480439153198</v>
      </c>
    </row>
    <row r="23" spans="1:5" s="128" customFormat="1" x14ac:dyDescent="0.3">
      <c r="A23" s="130"/>
      <c r="B23" s="37">
        <v>2022</v>
      </c>
      <c r="C23" s="39">
        <v>7.9500000000000001E-2</v>
      </c>
      <c r="D23" s="52">
        <f>D22*C23+D22</f>
        <v>2.7796125010628048</v>
      </c>
      <c r="E23" s="65">
        <f>E22*C23+E22</f>
        <v>1.3898001634065877</v>
      </c>
    </row>
    <row r="24" spans="1:5" s="128" customFormat="1" x14ac:dyDescent="0.3">
      <c r="A24" s="144"/>
      <c r="B24" s="38">
        <v>2023</v>
      </c>
      <c r="C24" s="41">
        <v>0.2515</v>
      </c>
      <c r="D24" s="45">
        <f>D23*C24+D23</f>
        <v>3.4786850450801001</v>
      </c>
      <c r="E24" s="66">
        <f>E23*C24+E23</f>
        <v>1.7393349045033446</v>
      </c>
    </row>
    <row r="25" spans="1:5" x14ac:dyDescent="0.3">
      <c r="A25" s="154"/>
      <c r="B25" s="155" t="s">
        <v>46</v>
      </c>
      <c r="C25" s="155"/>
      <c r="D25" s="55" t="s">
        <v>47</v>
      </c>
      <c r="E25" s="56" t="s">
        <v>48</v>
      </c>
    </row>
    <row r="26" spans="1:5" ht="28.8" x14ac:dyDescent="0.3">
      <c r="A26" s="154"/>
      <c r="B26" s="55" t="s">
        <v>21</v>
      </c>
      <c r="C26" s="55" t="s">
        <v>22</v>
      </c>
      <c r="D26" s="55" t="s">
        <v>4</v>
      </c>
      <c r="E26" s="56" t="s">
        <v>4</v>
      </c>
    </row>
    <row r="27" spans="1:5" ht="15" customHeight="1" x14ac:dyDescent="0.3">
      <c r="A27" s="180" t="s">
        <v>49</v>
      </c>
      <c r="B27" s="3">
        <v>2007</v>
      </c>
      <c r="C27" s="12"/>
      <c r="D27" s="17">
        <v>3.80531</v>
      </c>
      <c r="E27" s="16">
        <v>1.90266</v>
      </c>
    </row>
    <row r="28" spans="1:5" x14ac:dyDescent="0.3">
      <c r="A28" s="181"/>
      <c r="B28" s="3">
        <v>2008</v>
      </c>
      <c r="C28" s="12">
        <v>2.5499999999999998E-2</v>
      </c>
      <c r="D28" s="17">
        <f>D27*C28+D27</f>
        <v>3.9023454050000002</v>
      </c>
      <c r="E28" s="16">
        <f>E27*C28+E27</f>
        <v>1.95117783</v>
      </c>
    </row>
    <row r="29" spans="1:5" x14ac:dyDescent="0.3">
      <c r="A29" s="181"/>
      <c r="B29" s="3">
        <v>2009</v>
      </c>
      <c r="C29" s="12">
        <v>5.5E-2</v>
      </c>
      <c r="D29" s="17">
        <f t="shared" ref="D29:D34" si="4">D28*C29+D28</f>
        <v>4.1169744022749999</v>
      </c>
      <c r="E29" s="16">
        <f t="shared" ref="E29:E34" si="5">E28*C29+E28</f>
        <v>2.0584926106500001</v>
      </c>
    </row>
    <row r="30" spans="1:5" x14ac:dyDescent="0.3">
      <c r="A30" s="181"/>
      <c r="B30" s="3">
        <v>2010</v>
      </c>
      <c r="C30" s="12">
        <v>-3.4000000000000002E-2</v>
      </c>
      <c r="D30" s="17">
        <f t="shared" si="4"/>
        <v>3.9769972725976497</v>
      </c>
      <c r="E30" s="16">
        <f t="shared" si="5"/>
        <v>1.9885038618879001</v>
      </c>
    </row>
    <row r="31" spans="1:5" x14ac:dyDescent="0.3">
      <c r="A31" s="181"/>
      <c r="B31" s="3">
        <v>2011</v>
      </c>
      <c r="C31" s="12">
        <v>2.8000000000000001E-2</v>
      </c>
      <c r="D31" s="17">
        <f t="shared" si="4"/>
        <v>4.0883531962303836</v>
      </c>
      <c r="E31" s="16">
        <f t="shared" si="5"/>
        <v>2.0441819700207611</v>
      </c>
    </row>
    <row r="32" spans="1:5" x14ac:dyDescent="0.3">
      <c r="A32" s="181"/>
      <c r="B32" s="3">
        <v>2012</v>
      </c>
      <c r="C32" s="12">
        <v>3.7499999999999999E-2</v>
      </c>
      <c r="D32" s="17">
        <f t="shared" si="4"/>
        <v>4.2416664410890226</v>
      </c>
      <c r="E32" s="16">
        <f t="shared" si="5"/>
        <v>2.1208387938965396</v>
      </c>
    </row>
    <row r="33" spans="1:5" x14ac:dyDescent="0.3">
      <c r="A33" s="181"/>
      <c r="B33" s="3">
        <v>2013</v>
      </c>
      <c r="C33" s="12">
        <v>2.8500000000000001E-2</v>
      </c>
      <c r="D33" s="17">
        <f t="shared" si="4"/>
        <v>4.3625539346600597</v>
      </c>
      <c r="E33" s="16">
        <f t="shared" si="5"/>
        <v>2.1812826995225909</v>
      </c>
    </row>
    <row r="34" spans="1:5" x14ac:dyDescent="0.3">
      <c r="A34" s="181"/>
      <c r="B34" s="3">
        <v>2014</v>
      </c>
      <c r="C34" s="12">
        <v>-5.0000000000000001E-3</v>
      </c>
      <c r="D34" s="17">
        <f t="shared" si="4"/>
        <v>4.3407411649867598</v>
      </c>
      <c r="E34" s="16">
        <f t="shared" si="5"/>
        <v>2.170376286024978</v>
      </c>
    </row>
    <row r="35" spans="1:5" x14ac:dyDescent="0.3">
      <c r="A35" s="181"/>
      <c r="B35" s="3">
        <v>2015</v>
      </c>
      <c r="C35" s="12">
        <v>-8.9999999999999993E-3</v>
      </c>
      <c r="D35" s="17">
        <f t="shared" ref="D35:D43" si="6">D34*C35+D34</f>
        <v>4.3016744945018788</v>
      </c>
      <c r="E35" s="16">
        <f t="shared" ref="E35:E43" si="7">E34*C35+E34</f>
        <v>2.1508428994507534</v>
      </c>
    </row>
    <row r="36" spans="1:5" x14ac:dyDescent="0.3">
      <c r="A36" s="182"/>
      <c r="B36" s="3">
        <v>2016</v>
      </c>
      <c r="C36" s="12">
        <v>-1.6E-2</v>
      </c>
      <c r="D36" s="17">
        <f t="shared" si="6"/>
        <v>4.232847702589849</v>
      </c>
      <c r="E36" s="16">
        <f t="shared" si="7"/>
        <v>2.1164294130595414</v>
      </c>
    </row>
    <row r="37" spans="1:5" x14ac:dyDescent="0.3">
      <c r="A37" s="182"/>
      <c r="B37" s="37">
        <v>2017</v>
      </c>
      <c r="C37" s="48">
        <v>-3.0000000000000001E-3</v>
      </c>
      <c r="D37" s="52">
        <f t="shared" si="6"/>
        <v>4.2201491594820792</v>
      </c>
      <c r="E37" s="65">
        <f t="shared" si="7"/>
        <v>2.1100801248203629</v>
      </c>
    </row>
    <row r="38" spans="1:5" x14ac:dyDescent="0.3">
      <c r="A38" s="189"/>
      <c r="B38" s="37">
        <v>2018</v>
      </c>
      <c r="C38" s="48">
        <v>1.35E-2</v>
      </c>
      <c r="D38" s="52">
        <f t="shared" si="6"/>
        <v>4.2771211731350869</v>
      </c>
      <c r="E38" s="65">
        <f t="shared" si="7"/>
        <v>2.1385662065054376</v>
      </c>
    </row>
    <row r="39" spans="1:5" x14ac:dyDescent="0.3">
      <c r="A39" s="68"/>
      <c r="B39" s="37">
        <v>2019</v>
      </c>
      <c r="C39" s="48">
        <v>0.03</v>
      </c>
      <c r="D39" s="52">
        <f t="shared" si="6"/>
        <v>4.4054348083291393</v>
      </c>
      <c r="E39" s="65">
        <f t="shared" si="7"/>
        <v>2.2027231927006006</v>
      </c>
    </row>
    <row r="40" spans="1:5" x14ac:dyDescent="0.3">
      <c r="A40" s="88"/>
      <c r="B40" s="37">
        <v>2020</v>
      </c>
      <c r="C40" s="48">
        <v>-7.4999999999999997E-3</v>
      </c>
      <c r="D40" s="52">
        <f t="shared" si="6"/>
        <v>4.3723940472666705</v>
      </c>
      <c r="E40" s="65">
        <f t="shared" si="7"/>
        <v>2.1862027687553462</v>
      </c>
    </row>
    <row r="41" spans="1:5" x14ac:dyDescent="0.3">
      <c r="A41" s="103"/>
      <c r="B41" s="112">
        <v>2021</v>
      </c>
      <c r="C41" s="48">
        <v>-1.8499999999999999E-2</v>
      </c>
      <c r="D41" s="52">
        <f t="shared" si="6"/>
        <v>4.2915047573922367</v>
      </c>
      <c r="E41" s="65">
        <f t="shared" si="7"/>
        <v>2.1457580175333724</v>
      </c>
    </row>
    <row r="42" spans="1:5" s="128" customFormat="1" x14ac:dyDescent="0.3">
      <c r="A42" s="130"/>
      <c r="B42" s="37">
        <v>2022</v>
      </c>
      <c r="C42" s="48">
        <v>7.9500000000000001E-2</v>
      </c>
      <c r="D42" s="52">
        <f t="shared" si="6"/>
        <v>4.6326793856049191</v>
      </c>
      <c r="E42" s="65">
        <f t="shared" si="7"/>
        <v>2.3163457799272753</v>
      </c>
    </row>
    <row r="43" spans="1:5" s="128" customFormat="1" x14ac:dyDescent="0.3">
      <c r="A43" s="144"/>
      <c r="B43" s="38">
        <v>2023</v>
      </c>
      <c r="C43" s="64">
        <v>0.2515</v>
      </c>
      <c r="D43" s="45">
        <f t="shared" si="6"/>
        <v>5.797798251084556</v>
      </c>
      <c r="E43" s="66">
        <f t="shared" si="7"/>
        <v>2.8989067435789853</v>
      </c>
    </row>
    <row r="44" spans="1:5" s="128" customFormat="1" x14ac:dyDescent="0.3">
      <c r="A44" s="130"/>
      <c r="B44" s="38"/>
      <c r="C44" s="64"/>
      <c r="D44" s="45"/>
      <c r="E44" s="66"/>
    </row>
    <row r="45" spans="1:5" x14ac:dyDescent="0.3">
      <c r="A45" s="154"/>
      <c r="B45" s="155" t="s">
        <v>46</v>
      </c>
      <c r="C45" s="155"/>
      <c r="D45" s="55" t="s">
        <v>47</v>
      </c>
      <c r="E45" s="56" t="s">
        <v>48</v>
      </c>
    </row>
    <row r="46" spans="1:5" ht="28.8" x14ac:dyDescent="0.3">
      <c r="A46" s="154"/>
      <c r="B46" s="55" t="s">
        <v>21</v>
      </c>
      <c r="C46" s="55" t="s">
        <v>22</v>
      </c>
      <c r="D46" s="55" t="s">
        <v>4</v>
      </c>
      <c r="E46" s="56" t="s">
        <v>4</v>
      </c>
    </row>
    <row r="47" spans="1:5" ht="15" customHeight="1" x14ac:dyDescent="0.3">
      <c r="A47" s="180" t="s">
        <v>70</v>
      </c>
      <c r="B47" s="3">
        <v>2007</v>
      </c>
      <c r="C47" s="12"/>
      <c r="D47" s="17">
        <v>5.0696599999999998</v>
      </c>
      <c r="E47" s="16">
        <v>3.2529300000000001</v>
      </c>
    </row>
    <row r="48" spans="1:5" x14ac:dyDescent="0.3">
      <c r="A48" s="181"/>
      <c r="B48" s="3">
        <v>2008</v>
      </c>
      <c r="C48" s="12">
        <v>2.5499999999999998E-2</v>
      </c>
      <c r="D48" s="17">
        <f>D47*C48+D47</f>
        <v>5.1989363299999996</v>
      </c>
      <c r="E48" s="16">
        <f>E47*C48+E47</f>
        <v>3.3358797149999999</v>
      </c>
    </row>
    <row r="49" spans="1:5" x14ac:dyDescent="0.3">
      <c r="A49" s="181"/>
      <c r="B49" s="3">
        <v>2009</v>
      </c>
      <c r="C49" s="12">
        <v>5.5E-2</v>
      </c>
      <c r="D49" s="17">
        <f t="shared" ref="D49:D54" si="8">D48*C49+D48</f>
        <v>5.4848778281499992</v>
      </c>
      <c r="E49" s="16">
        <f t="shared" ref="E49:E54" si="9">E48*C49+E48</f>
        <v>3.519353099325</v>
      </c>
    </row>
    <row r="50" spans="1:5" x14ac:dyDescent="0.3">
      <c r="A50" s="181"/>
      <c r="B50" s="3">
        <v>2010</v>
      </c>
      <c r="C50" s="12">
        <v>-3.4000000000000002E-2</v>
      </c>
      <c r="D50" s="17">
        <f t="shared" si="8"/>
        <v>5.2983919819928991</v>
      </c>
      <c r="E50" s="16">
        <f t="shared" si="9"/>
        <v>3.3996950939479498</v>
      </c>
    </row>
    <row r="51" spans="1:5" x14ac:dyDescent="0.3">
      <c r="A51" s="181"/>
      <c r="B51" s="3">
        <v>2011</v>
      </c>
      <c r="C51" s="12">
        <v>2.8000000000000001E-2</v>
      </c>
      <c r="D51" s="17">
        <f t="shared" si="8"/>
        <v>5.4467469574887</v>
      </c>
      <c r="E51" s="16">
        <f t="shared" si="9"/>
        <v>3.4948865565784923</v>
      </c>
    </row>
    <row r="52" spans="1:5" x14ac:dyDescent="0.3">
      <c r="A52" s="181"/>
      <c r="B52" s="3">
        <v>2012</v>
      </c>
      <c r="C52" s="12">
        <v>3.7499999999999999E-2</v>
      </c>
      <c r="D52" s="17">
        <f t="shared" si="8"/>
        <v>5.650999968394526</v>
      </c>
      <c r="E52" s="16">
        <f t="shared" si="9"/>
        <v>3.6259448024501859</v>
      </c>
    </row>
    <row r="53" spans="1:5" x14ac:dyDescent="0.3">
      <c r="A53" s="181"/>
      <c r="B53" s="3">
        <v>2013</v>
      </c>
      <c r="C53" s="12">
        <v>2.8500000000000001E-2</v>
      </c>
      <c r="D53" s="17">
        <f t="shared" si="8"/>
        <v>5.8120534674937696</v>
      </c>
      <c r="E53" s="16">
        <f t="shared" si="9"/>
        <v>3.7292842293200161</v>
      </c>
    </row>
    <row r="54" spans="1:5" x14ac:dyDescent="0.3">
      <c r="A54" s="181"/>
      <c r="B54" s="3">
        <v>2014</v>
      </c>
      <c r="C54" s="12">
        <v>-5.0000000000000001E-3</v>
      </c>
      <c r="D54" s="17">
        <f t="shared" si="8"/>
        <v>5.7829932001563007</v>
      </c>
      <c r="E54" s="16">
        <f t="shared" si="9"/>
        <v>3.7106378081734159</v>
      </c>
    </row>
    <row r="55" spans="1:5" x14ac:dyDescent="0.3">
      <c r="A55" s="181"/>
      <c r="B55" s="3">
        <v>2015</v>
      </c>
      <c r="C55" s="12">
        <v>-8.9999999999999993E-3</v>
      </c>
      <c r="D55" s="17">
        <f t="shared" ref="D55:D63" si="10">D54*C55+D54</f>
        <v>5.7309462613548936</v>
      </c>
      <c r="E55" s="16">
        <f t="shared" ref="E55:E63" si="11">E54*C55+E54</f>
        <v>3.6772420678998552</v>
      </c>
    </row>
    <row r="56" spans="1:5" x14ac:dyDescent="0.3">
      <c r="A56" s="182"/>
      <c r="B56" s="3">
        <v>2016</v>
      </c>
      <c r="C56" s="12">
        <v>-1.6E-2</v>
      </c>
      <c r="D56" s="17">
        <f t="shared" si="10"/>
        <v>5.6392511211732153</v>
      </c>
      <c r="E56" s="16">
        <f t="shared" si="11"/>
        <v>3.6184061948134576</v>
      </c>
    </row>
    <row r="57" spans="1:5" x14ac:dyDescent="0.3">
      <c r="A57" s="182"/>
      <c r="B57" s="37">
        <v>2017</v>
      </c>
      <c r="C57" s="12">
        <v>-3.0000000000000001E-3</v>
      </c>
      <c r="D57" s="52">
        <f t="shared" si="10"/>
        <v>5.6223333678096958</v>
      </c>
      <c r="E57" s="65">
        <f t="shared" si="11"/>
        <v>3.6075509762290174</v>
      </c>
    </row>
    <row r="58" spans="1:5" x14ac:dyDescent="0.3">
      <c r="A58" s="182"/>
      <c r="B58" s="75">
        <v>2018</v>
      </c>
      <c r="C58" s="73">
        <v>1.35E-2</v>
      </c>
      <c r="D58" s="81">
        <f t="shared" si="10"/>
        <v>5.6982348682751267</v>
      </c>
      <c r="E58" s="82">
        <f t="shared" si="11"/>
        <v>3.6562529144081091</v>
      </c>
    </row>
    <row r="59" spans="1:5" x14ac:dyDescent="0.3">
      <c r="A59" s="3"/>
      <c r="B59" s="37">
        <v>2019</v>
      </c>
      <c r="C59" s="39">
        <v>0.03</v>
      </c>
      <c r="D59" s="52">
        <f t="shared" si="10"/>
        <v>5.8691819143233808</v>
      </c>
      <c r="E59" s="52">
        <f t="shared" si="11"/>
        <v>3.7659405018403525</v>
      </c>
    </row>
    <row r="60" spans="1:5" x14ac:dyDescent="0.3">
      <c r="A60" s="3"/>
      <c r="B60" s="37">
        <v>2020</v>
      </c>
      <c r="C60" s="39">
        <v>-7.4999999999999997E-3</v>
      </c>
      <c r="D60" s="52">
        <f t="shared" si="10"/>
        <v>5.8251630499659557</v>
      </c>
      <c r="E60" s="52">
        <f t="shared" si="11"/>
        <v>3.7376959480765497</v>
      </c>
    </row>
    <row r="61" spans="1:5" x14ac:dyDescent="0.3">
      <c r="A61" s="3"/>
      <c r="B61" s="37">
        <v>2021</v>
      </c>
      <c r="C61" s="39">
        <v>-1.8499999999999999E-2</v>
      </c>
      <c r="D61" s="52">
        <f t="shared" si="10"/>
        <v>5.7173975335415852</v>
      </c>
      <c r="E61" s="52">
        <f t="shared" si="11"/>
        <v>3.6685485730371337</v>
      </c>
    </row>
    <row r="62" spans="1:5" s="128" customFormat="1" x14ac:dyDescent="0.3">
      <c r="A62" s="3"/>
      <c r="B62" s="37">
        <v>2022</v>
      </c>
      <c r="C62" s="39">
        <v>7.9500000000000001E-2</v>
      </c>
      <c r="D62" s="52">
        <f t="shared" si="10"/>
        <v>6.1719306374581411</v>
      </c>
      <c r="E62" s="52">
        <f t="shared" si="11"/>
        <v>3.9601981845935859</v>
      </c>
    </row>
    <row r="63" spans="1:5" s="128" customFormat="1" x14ac:dyDescent="0.3">
      <c r="A63" s="3"/>
      <c r="B63" s="38">
        <v>2023</v>
      </c>
      <c r="C63" s="41">
        <v>0.2515</v>
      </c>
      <c r="D63" s="45">
        <f t="shared" si="10"/>
        <v>7.7241711927788632</v>
      </c>
      <c r="E63" s="45">
        <f t="shared" si="11"/>
        <v>4.9561880280188726</v>
      </c>
    </row>
    <row r="64" spans="1:5" x14ac:dyDescent="0.3">
      <c r="A64" s="3"/>
      <c r="B64" s="3"/>
      <c r="C64" s="3"/>
      <c r="D64" s="3"/>
      <c r="E64" s="102" t="s">
        <v>35</v>
      </c>
    </row>
    <row r="65" spans="1:5" ht="15" thickBot="1" x14ac:dyDescent="0.35"/>
    <row r="66" spans="1:5" ht="27" customHeight="1" x14ac:dyDescent="0.3">
      <c r="A66" s="168" t="s">
        <v>41</v>
      </c>
      <c r="B66" s="163"/>
      <c r="C66" s="163"/>
      <c r="D66" s="163"/>
      <c r="E66" s="164"/>
    </row>
    <row r="67" spans="1:5" ht="79.95" customHeight="1" x14ac:dyDescent="0.3">
      <c r="A67" s="177" t="s">
        <v>42</v>
      </c>
      <c r="B67" s="178"/>
      <c r="C67" s="178"/>
      <c r="D67" s="178"/>
      <c r="E67" s="179"/>
    </row>
    <row r="68" spans="1:5" s="128" customFormat="1" ht="54.75" customHeight="1" x14ac:dyDescent="0.3">
      <c r="A68" s="183" t="s">
        <v>67</v>
      </c>
      <c r="B68" s="184"/>
      <c r="C68" s="184"/>
      <c r="D68" s="184"/>
      <c r="E68" s="185"/>
    </row>
    <row r="69" spans="1:5" ht="40.200000000000003" customHeight="1" x14ac:dyDescent="0.3">
      <c r="A69" s="177" t="s">
        <v>43</v>
      </c>
      <c r="B69" s="178"/>
      <c r="C69" s="178"/>
      <c r="D69" s="178"/>
      <c r="E69" s="179"/>
    </row>
    <row r="70" spans="1:5" ht="31.95" customHeight="1" x14ac:dyDescent="0.3">
      <c r="A70" s="154" t="s">
        <v>44</v>
      </c>
      <c r="B70" s="155"/>
      <c r="C70" s="155" t="s">
        <v>45</v>
      </c>
      <c r="D70" s="155"/>
      <c r="E70" s="156"/>
    </row>
    <row r="71" spans="1:5" x14ac:dyDescent="0.3">
      <c r="A71" s="154"/>
      <c r="B71" s="155"/>
      <c r="C71" s="55" t="s">
        <v>21</v>
      </c>
      <c r="D71" s="55" t="s">
        <v>22</v>
      </c>
      <c r="E71" s="56" t="s">
        <v>4</v>
      </c>
    </row>
    <row r="72" spans="1:5" x14ac:dyDescent="0.3">
      <c r="A72" s="202" t="s">
        <v>50</v>
      </c>
      <c r="B72" s="203"/>
      <c r="C72" s="3">
        <v>2007</v>
      </c>
      <c r="D72" s="12"/>
      <c r="E72" s="16">
        <v>0.88380999999999998</v>
      </c>
    </row>
    <row r="73" spans="1:5" x14ac:dyDescent="0.3">
      <c r="A73" s="204"/>
      <c r="B73" s="205"/>
      <c r="C73" s="3">
        <v>2008</v>
      </c>
      <c r="D73" s="12">
        <v>2.5499999999999998E-2</v>
      </c>
      <c r="E73" s="16">
        <f>E72*D73+E72</f>
        <v>0.90634715499999996</v>
      </c>
    </row>
    <row r="74" spans="1:5" x14ac:dyDescent="0.3">
      <c r="A74" s="204"/>
      <c r="B74" s="205"/>
      <c r="C74" s="3">
        <v>2009</v>
      </c>
      <c r="D74" s="12">
        <v>5.5E-2</v>
      </c>
      <c r="E74" s="16">
        <f t="shared" ref="E74:E88" si="12">E73*D74+E73</f>
        <v>0.95619624852499996</v>
      </c>
    </row>
    <row r="75" spans="1:5" x14ac:dyDescent="0.3">
      <c r="A75" s="204"/>
      <c r="B75" s="205"/>
      <c r="C75" s="3">
        <v>2010</v>
      </c>
      <c r="D75" s="12">
        <v>-3.4000000000000002E-2</v>
      </c>
      <c r="E75" s="16">
        <f t="shared" si="12"/>
        <v>0.92368557607515001</v>
      </c>
    </row>
    <row r="76" spans="1:5" x14ac:dyDescent="0.3">
      <c r="A76" s="204"/>
      <c r="B76" s="205"/>
      <c r="C76" s="3">
        <v>2011</v>
      </c>
      <c r="D76" s="12">
        <v>2.8000000000000001E-2</v>
      </c>
      <c r="E76" s="16">
        <f t="shared" si="12"/>
        <v>0.94954877220525424</v>
      </c>
    </row>
    <row r="77" spans="1:5" x14ac:dyDescent="0.3">
      <c r="A77" s="204"/>
      <c r="B77" s="205"/>
      <c r="C77" s="3">
        <v>2012</v>
      </c>
      <c r="D77" s="12">
        <v>3.7499999999999999E-2</v>
      </c>
      <c r="E77" s="16">
        <f t="shared" si="12"/>
        <v>0.98515685116295126</v>
      </c>
    </row>
    <row r="78" spans="1:5" x14ac:dyDescent="0.3">
      <c r="A78" s="204"/>
      <c r="B78" s="205"/>
      <c r="C78" s="3">
        <v>2013</v>
      </c>
      <c r="D78" s="12">
        <v>2.8500000000000001E-2</v>
      </c>
      <c r="E78" s="16">
        <f t="shared" si="12"/>
        <v>1.0132338214210954</v>
      </c>
    </row>
    <row r="79" spans="1:5" x14ac:dyDescent="0.3">
      <c r="A79" s="204"/>
      <c r="B79" s="205"/>
      <c r="C79" s="3">
        <v>2014</v>
      </c>
      <c r="D79" s="12">
        <v>-5.0000000000000001E-3</v>
      </c>
      <c r="E79" s="16">
        <f t="shared" si="12"/>
        <v>1.00816765231399</v>
      </c>
    </row>
    <row r="80" spans="1:5" x14ac:dyDescent="0.3">
      <c r="A80" s="204"/>
      <c r="B80" s="205"/>
      <c r="C80" s="3">
        <v>2015</v>
      </c>
      <c r="D80" s="12">
        <v>-8.9999999999999993E-3</v>
      </c>
      <c r="E80" s="16">
        <f t="shared" si="12"/>
        <v>0.99909414344316405</v>
      </c>
    </row>
    <row r="81" spans="1:5" x14ac:dyDescent="0.3">
      <c r="A81" s="206"/>
      <c r="B81" s="207"/>
      <c r="C81" s="3">
        <v>2016</v>
      </c>
      <c r="D81" s="12">
        <v>-1.6E-2</v>
      </c>
      <c r="E81" s="16">
        <f t="shared" si="12"/>
        <v>0.98310863714807339</v>
      </c>
    </row>
    <row r="82" spans="1:5" x14ac:dyDescent="0.3">
      <c r="A82" s="208"/>
      <c r="B82" s="209"/>
      <c r="C82" s="3">
        <v>2017</v>
      </c>
      <c r="D82" s="12">
        <v>-3.0000000000000001E-3</v>
      </c>
      <c r="E82" s="16">
        <f t="shared" si="12"/>
        <v>0.98015931123662914</v>
      </c>
    </row>
    <row r="83" spans="1:5" x14ac:dyDescent="0.3">
      <c r="A83" s="210"/>
      <c r="B83" s="211"/>
      <c r="C83" s="37">
        <v>2018</v>
      </c>
      <c r="D83" s="39">
        <v>1.35E-2</v>
      </c>
      <c r="E83" s="65">
        <f t="shared" si="12"/>
        <v>0.99339146193832362</v>
      </c>
    </row>
    <row r="84" spans="1:5" x14ac:dyDescent="0.3">
      <c r="A84" s="69"/>
      <c r="B84" s="70"/>
      <c r="C84" s="37">
        <v>2019</v>
      </c>
      <c r="D84" s="39">
        <v>0.03</v>
      </c>
      <c r="E84" s="65">
        <f t="shared" si="12"/>
        <v>1.0231932057964732</v>
      </c>
    </row>
    <row r="85" spans="1:5" x14ac:dyDescent="0.3">
      <c r="A85" s="86"/>
      <c r="B85" s="87"/>
      <c r="C85" s="37">
        <v>2020</v>
      </c>
      <c r="D85" s="39">
        <v>-7.4999999999999997E-3</v>
      </c>
      <c r="E85" s="65">
        <f t="shared" si="12"/>
        <v>1.0155192567529996</v>
      </c>
    </row>
    <row r="86" spans="1:5" x14ac:dyDescent="0.3">
      <c r="A86" s="104"/>
      <c r="B86" s="105"/>
      <c r="C86" s="37">
        <v>2021</v>
      </c>
      <c r="D86" s="39">
        <v>-1.8499999999999999E-2</v>
      </c>
      <c r="E86" s="65">
        <f t="shared" si="12"/>
        <v>0.99673215050306907</v>
      </c>
    </row>
    <row r="87" spans="1:5" s="128" customFormat="1" x14ac:dyDescent="0.3">
      <c r="A87" s="131"/>
      <c r="B87" s="132"/>
      <c r="C87" s="37">
        <v>2022</v>
      </c>
      <c r="D87" s="39">
        <v>7.9500000000000001E-2</v>
      </c>
      <c r="E87" s="65">
        <f t="shared" si="12"/>
        <v>1.075972356468063</v>
      </c>
    </row>
    <row r="88" spans="1:5" s="128" customFormat="1" x14ac:dyDescent="0.3">
      <c r="A88" s="145"/>
      <c r="B88" s="146"/>
      <c r="C88" s="38">
        <v>2023</v>
      </c>
      <c r="D88" s="41"/>
      <c r="E88" s="66">
        <f t="shared" si="12"/>
        <v>1.075972356468063</v>
      </c>
    </row>
    <row r="89" spans="1:5" x14ac:dyDescent="0.3">
      <c r="A89" s="200"/>
      <c r="B89" s="201"/>
      <c r="C89" s="110" t="s">
        <v>21</v>
      </c>
      <c r="D89" s="110" t="s">
        <v>22</v>
      </c>
      <c r="E89" s="111" t="s">
        <v>4</v>
      </c>
    </row>
    <row r="90" spans="1:5" ht="15" customHeight="1" x14ac:dyDescent="0.3">
      <c r="A90" s="190" t="s">
        <v>51</v>
      </c>
      <c r="B90" s="191"/>
      <c r="C90" s="112">
        <v>2007</v>
      </c>
      <c r="D90" s="48"/>
      <c r="E90" s="113">
        <v>0.63831000000000004</v>
      </c>
    </row>
    <row r="91" spans="1:5" x14ac:dyDescent="0.3">
      <c r="A91" s="192"/>
      <c r="B91" s="193"/>
      <c r="C91" s="112">
        <v>2008</v>
      </c>
      <c r="D91" s="48">
        <v>2.5499999999999998E-2</v>
      </c>
      <c r="E91" s="113">
        <f>E90*D91+E90</f>
        <v>0.65458690500000005</v>
      </c>
    </row>
    <row r="92" spans="1:5" x14ac:dyDescent="0.3">
      <c r="A92" s="192"/>
      <c r="B92" s="193"/>
      <c r="C92" s="112">
        <v>2009</v>
      </c>
      <c r="D92" s="48">
        <v>5.5E-2</v>
      </c>
      <c r="E92" s="113">
        <f t="shared" ref="E92:E99" si="13">E91*D92+E91</f>
        <v>0.69058918477500009</v>
      </c>
    </row>
    <row r="93" spans="1:5" x14ac:dyDescent="0.3">
      <c r="A93" s="192"/>
      <c r="B93" s="193"/>
      <c r="C93" s="112">
        <v>2010</v>
      </c>
      <c r="D93" s="48">
        <v>-3.4000000000000002E-2</v>
      </c>
      <c r="E93" s="113">
        <f t="shared" si="13"/>
        <v>0.66710915249265013</v>
      </c>
    </row>
    <row r="94" spans="1:5" x14ac:dyDescent="0.3">
      <c r="A94" s="192"/>
      <c r="B94" s="193"/>
      <c r="C94" s="112">
        <v>2011</v>
      </c>
      <c r="D94" s="48">
        <v>2.8000000000000001E-2</v>
      </c>
      <c r="E94" s="113">
        <f t="shared" si="13"/>
        <v>0.68578820876244428</v>
      </c>
    </row>
    <row r="95" spans="1:5" x14ac:dyDescent="0.3">
      <c r="A95" s="192"/>
      <c r="B95" s="193"/>
      <c r="C95" s="112">
        <v>2012</v>
      </c>
      <c r="D95" s="48">
        <v>3.7499999999999999E-2</v>
      </c>
      <c r="E95" s="113">
        <f t="shared" si="13"/>
        <v>0.71150526659103597</v>
      </c>
    </row>
    <row r="96" spans="1:5" x14ac:dyDescent="0.3">
      <c r="A96" s="192"/>
      <c r="B96" s="193"/>
      <c r="C96" s="112">
        <v>2013</v>
      </c>
      <c r="D96" s="48">
        <v>2.8500000000000001E-2</v>
      </c>
      <c r="E96" s="113">
        <f t="shared" si="13"/>
        <v>0.73178316668888055</v>
      </c>
    </row>
    <row r="97" spans="1:5" x14ac:dyDescent="0.3">
      <c r="A97" s="192"/>
      <c r="B97" s="193"/>
      <c r="C97" s="112">
        <v>2014</v>
      </c>
      <c r="D97" s="48">
        <v>-5.0000000000000001E-3</v>
      </c>
      <c r="E97" s="113">
        <f t="shared" si="13"/>
        <v>0.72812425085543619</v>
      </c>
    </row>
    <row r="98" spans="1:5" x14ac:dyDescent="0.3">
      <c r="A98" s="192"/>
      <c r="B98" s="193"/>
      <c r="C98" s="112">
        <v>2015</v>
      </c>
      <c r="D98" s="48">
        <v>-8.9999999999999993E-3</v>
      </c>
      <c r="E98" s="113">
        <f t="shared" si="13"/>
        <v>0.72157113259773731</v>
      </c>
    </row>
    <row r="99" spans="1:5" x14ac:dyDescent="0.3">
      <c r="A99" s="194"/>
      <c r="B99" s="195"/>
      <c r="C99" s="112">
        <v>2016</v>
      </c>
      <c r="D99" s="48">
        <v>-1.6E-2</v>
      </c>
      <c r="E99" s="113">
        <f t="shared" si="13"/>
        <v>0.71002599447617354</v>
      </c>
    </row>
    <row r="100" spans="1:5" x14ac:dyDescent="0.3">
      <c r="A100" s="196"/>
      <c r="B100" s="197"/>
      <c r="C100" s="112">
        <v>2017</v>
      </c>
      <c r="D100" s="48">
        <v>-3.0000000000000001E-3</v>
      </c>
      <c r="E100" s="113">
        <f t="shared" ref="E100:E106" si="14">E99*D100+E99</f>
        <v>0.70789591649274497</v>
      </c>
    </row>
    <row r="101" spans="1:5" x14ac:dyDescent="0.3">
      <c r="A101" s="212"/>
      <c r="B101" s="213"/>
      <c r="C101" s="112">
        <v>2018</v>
      </c>
      <c r="D101" s="48">
        <v>1.35E-2</v>
      </c>
      <c r="E101" s="113">
        <f t="shared" si="14"/>
        <v>0.71745251136539701</v>
      </c>
    </row>
    <row r="102" spans="1:5" x14ac:dyDescent="0.3">
      <c r="A102" s="121"/>
      <c r="B102" s="122"/>
      <c r="C102" s="112">
        <v>2019</v>
      </c>
      <c r="D102" s="48">
        <v>0.03</v>
      </c>
      <c r="E102" s="113">
        <f t="shared" si="14"/>
        <v>0.73897608670635895</v>
      </c>
    </row>
    <row r="103" spans="1:5" x14ac:dyDescent="0.3">
      <c r="A103" s="121"/>
      <c r="B103" s="122"/>
      <c r="C103" s="112">
        <v>2020</v>
      </c>
      <c r="D103" s="48">
        <v>-7.4999999999999997E-3</v>
      </c>
      <c r="E103" s="113">
        <f t="shared" si="14"/>
        <v>0.73343376605606125</v>
      </c>
    </row>
    <row r="104" spans="1:5" x14ac:dyDescent="0.3">
      <c r="A104" s="121"/>
      <c r="B104" s="122"/>
      <c r="C104" s="112">
        <v>2021</v>
      </c>
      <c r="D104" s="48">
        <v>-1.8499999999999999E-2</v>
      </c>
      <c r="E104" s="113">
        <f t="shared" si="14"/>
        <v>0.71986524138402408</v>
      </c>
    </row>
    <row r="105" spans="1:5" s="128" customFormat="1" x14ac:dyDescent="0.3">
      <c r="A105" s="133"/>
      <c r="B105" s="134"/>
      <c r="C105" s="112">
        <v>2022</v>
      </c>
      <c r="D105" s="48">
        <v>7.9500000000000001E-2</v>
      </c>
      <c r="E105" s="113">
        <f t="shared" si="14"/>
        <v>0.77709452807405399</v>
      </c>
    </row>
    <row r="106" spans="1:5" s="128" customFormat="1" x14ac:dyDescent="0.3">
      <c r="A106" s="147"/>
      <c r="B106" s="148"/>
      <c r="C106" s="114">
        <v>2023</v>
      </c>
      <c r="D106" s="64">
        <v>0.2515</v>
      </c>
      <c r="E106" s="115">
        <f t="shared" si="14"/>
        <v>0.97253380188467853</v>
      </c>
    </row>
    <row r="107" spans="1:5" x14ac:dyDescent="0.3">
      <c r="A107" s="198"/>
      <c r="B107" s="199"/>
      <c r="C107" s="110" t="s">
        <v>21</v>
      </c>
      <c r="D107" s="110" t="s">
        <v>22</v>
      </c>
      <c r="E107" s="111" t="s">
        <v>4</v>
      </c>
    </row>
    <row r="108" spans="1:5" x14ac:dyDescent="0.3">
      <c r="A108" s="190" t="s">
        <v>52</v>
      </c>
      <c r="B108" s="191"/>
      <c r="C108" s="112">
        <v>2007</v>
      </c>
      <c r="D108" s="48"/>
      <c r="E108" s="113">
        <v>0.50327999999999995</v>
      </c>
    </row>
    <row r="109" spans="1:5" x14ac:dyDescent="0.3">
      <c r="A109" s="192"/>
      <c r="B109" s="193"/>
      <c r="C109" s="112">
        <v>2008</v>
      </c>
      <c r="D109" s="48">
        <v>2.5499999999999998E-2</v>
      </c>
      <c r="E109" s="113">
        <f>E108*D109+E108</f>
        <v>0.51611363999999993</v>
      </c>
    </row>
    <row r="110" spans="1:5" x14ac:dyDescent="0.3">
      <c r="A110" s="192"/>
      <c r="B110" s="193"/>
      <c r="C110" s="112">
        <v>2009</v>
      </c>
      <c r="D110" s="48">
        <v>5.5E-2</v>
      </c>
      <c r="E110" s="113">
        <f t="shared" ref="E110:E115" si="15">E109*D110+E109</f>
        <v>0.54449989019999989</v>
      </c>
    </row>
    <row r="111" spans="1:5" x14ac:dyDescent="0.3">
      <c r="A111" s="192"/>
      <c r="B111" s="193"/>
      <c r="C111" s="112">
        <v>2010</v>
      </c>
      <c r="D111" s="48">
        <v>-3.4000000000000002E-2</v>
      </c>
      <c r="E111" s="113">
        <f t="shared" si="15"/>
        <v>0.52598689393319986</v>
      </c>
    </row>
    <row r="112" spans="1:5" x14ac:dyDescent="0.3">
      <c r="A112" s="192"/>
      <c r="B112" s="193"/>
      <c r="C112" s="112">
        <v>2011</v>
      </c>
      <c r="D112" s="48">
        <v>2.8000000000000001E-2</v>
      </c>
      <c r="E112" s="113">
        <f t="shared" si="15"/>
        <v>0.54071452696332944</v>
      </c>
    </row>
    <row r="113" spans="1:5" x14ac:dyDescent="0.3">
      <c r="A113" s="192"/>
      <c r="B113" s="193"/>
      <c r="C113" s="112">
        <v>2012</v>
      </c>
      <c r="D113" s="48">
        <v>3.7499999999999999E-2</v>
      </c>
      <c r="E113" s="113">
        <f t="shared" si="15"/>
        <v>0.56099132172445432</v>
      </c>
    </row>
    <row r="114" spans="1:5" x14ac:dyDescent="0.3">
      <c r="A114" s="192"/>
      <c r="B114" s="193"/>
      <c r="C114" s="112">
        <v>2013</v>
      </c>
      <c r="D114" s="48">
        <v>2.8500000000000001E-2</v>
      </c>
      <c r="E114" s="113">
        <f t="shared" si="15"/>
        <v>0.57697957439360126</v>
      </c>
    </row>
    <row r="115" spans="1:5" x14ac:dyDescent="0.3">
      <c r="A115" s="192"/>
      <c r="B115" s="193"/>
      <c r="C115" s="112">
        <v>2014</v>
      </c>
      <c r="D115" s="48">
        <v>-5.0000000000000001E-3</v>
      </c>
      <c r="E115" s="113">
        <f t="shared" si="15"/>
        <v>0.57409467652163326</v>
      </c>
    </row>
    <row r="116" spans="1:5" x14ac:dyDescent="0.3">
      <c r="A116" s="192"/>
      <c r="B116" s="193"/>
      <c r="C116" s="112">
        <v>2015</v>
      </c>
      <c r="D116" s="48">
        <v>-8.9999999999999993E-3</v>
      </c>
      <c r="E116" s="113">
        <f t="shared" ref="E116:E124" si="16">E115*D116+E115</f>
        <v>0.56892782443293854</v>
      </c>
    </row>
    <row r="117" spans="1:5" x14ac:dyDescent="0.3">
      <c r="A117" s="194"/>
      <c r="B117" s="195"/>
      <c r="C117" s="112">
        <v>2016</v>
      </c>
      <c r="D117" s="48">
        <v>-1.6E-2</v>
      </c>
      <c r="E117" s="113">
        <f t="shared" si="16"/>
        <v>0.55982497924201158</v>
      </c>
    </row>
    <row r="118" spans="1:5" x14ac:dyDescent="0.3">
      <c r="A118" s="196"/>
      <c r="B118" s="197"/>
      <c r="C118" s="112">
        <v>2017</v>
      </c>
      <c r="D118" s="48">
        <v>-3.0000000000000001E-3</v>
      </c>
      <c r="E118" s="113">
        <f t="shared" si="16"/>
        <v>0.55814550430428556</v>
      </c>
    </row>
    <row r="119" spans="1:5" x14ac:dyDescent="0.3">
      <c r="A119" s="212"/>
      <c r="B119" s="213"/>
      <c r="C119" s="112">
        <v>2018</v>
      </c>
      <c r="D119" s="48">
        <v>1.35E-2</v>
      </c>
      <c r="E119" s="113">
        <f t="shared" si="16"/>
        <v>0.56568046861239341</v>
      </c>
    </row>
    <row r="120" spans="1:5" x14ac:dyDescent="0.3">
      <c r="A120" s="121"/>
      <c r="B120" s="122"/>
      <c r="C120" s="112">
        <v>2019</v>
      </c>
      <c r="D120" s="48">
        <v>0.03</v>
      </c>
      <c r="E120" s="113">
        <f t="shared" si="16"/>
        <v>0.58265088267076526</v>
      </c>
    </row>
    <row r="121" spans="1:5" x14ac:dyDescent="0.3">
      <c r="A121" s="121"/>
      <c r="B121" s="122"/>
      <c r="C121" s="112">
        <v>2020</v>
      </c>
      <c r="D121" s="48">
        <v>-7.4999999999999997E-3</v>
      </c>
      <c r="E121" s="113">
        <f t="shared" si="16"/>
        <v>0.57828100105073454</v>
      </c>
    </row>
    <row r="122" spans="1:5" x14ac:dyDescent="0.3">
      <c r="A122" s="121"/>
      <c r="B122" s="122"/>
      <c r="C122" s="112">
        <v>2021</v>
      </c>
      <c r="D122" s="48">
        <v>-1.8499999999999999E-2</v>
      </c>
      <c r="E122" s="113">
        <f t="shared" si="16"/>
        <v>0.567582802531296</v>
      </c>
    </row>
    <row r="123" spans="1:5" s="128" customFormat="1" x14ac:dyDescent="0.3">
      <c r="A123" s="133"/>
      <c r="B123" s="134"/>
      <c r="C123" s="112">
        <v>2022</v>
      </c>
      <c r="D123" s="48">
        <v>7.9500000000000001E-2</v>
      </c>
      <c r="E123" s="113">
        <f t="shared" si="16"/>
        <v>0.61270563533253408</v>
      </c>
    </row>
    <row r="124" spans="1:5" s="128" customFormat="1" x14ac:dyDescent="0.3">
      <c r="A124" s="147"/>
      <c r="B124" s="148"/>
      <c r="C124" s="114">
        <v>2023</v>
      </c>
      <c r="D124" s="64">
        <v>0.2515</v>
      </c>
      <c r="E124" s="115">
        <f t="shared" si="16"/>
        <v>0.76680110261866641</v>
      </c>
    </row>
    <row r="125" spans="1:5" x14ac:dyDescent="0.3">
      <c r="A125" s="198"/>
      <c r="B125" s="199"/>
      <c r="C125" s="110" t="s">
        <v>21</v>
      </c>
      <c r="D125" s="110" t="s">
        <v>22</v>
      </c>
      <c r="E125" s="111" t="s">
        <v>4</v>
      </c>
    </row>
    <row r="126" spans="1:5" ht="15" customHeight="1" x14ac:dyDescent="0.3">
      <c r="A126" s="190" t="s">
        <v>53</v>
      </c>
      <c r="B126" s="191"/>
      <c r="C126" s="112">
        <v>2007</v>
      </c>
      <c r="D126" s="48"/>
      <c r="E126" s="113">
        <v>0.25778000000000001</v>
      </c>
    </row>
    <row r="127" spans="1:5" x14ac:dyDescent="0.3">
      <c r="A127" s="192"/>
      <c r="B127" s="193"/>
      <c r="C127" s="112">
        <v>2008</v>
      </c>
      <c r="D127" s="48">
        <v>2.5499999999999998E-2</v>
      </c>
      <c r="E127" s="113">
        <f>E126*D127+E126</f>
        <v>0.26435339000000002</v>
      </c>
    </row>
    <row r="128" spans="1:5" x14ac:dyDescent="0.3">
      <c r="A128" s="192"/>
      <c r="B128" s="193"/>
      <c r="C128" s="112">
        <v>2009</v>
      </c>
      <c r="D128" s="48">
        <v>5.5E-2</v>
      </c>
      <c r="E128" s="113">
        <f t="shared" ref="E128:E135" si="17">E127*D128+E127</f>
        <v>0.27889282645000002</v>
      </c>
    </row>
    <row r="129" spans="1:5" x14ac:dyDescent="0.3">
      <c r="A129" s="192"/>
      <c r="B129" s="193"/>
      <c r="C129" s="112">
        <v>2010</v>
      </c>
      <c r="D129" s="48">
        <v>-3.4000000000000002E-2</v>
      </c>
      <c r="E129" s="113">
        <f t="shared" si="17"/>
        <v>0.26941047035070004</v>
      </c>
    </row>
    <row r="130" spans="1:5" x14ac:dyDescent="0.3">
      <c r="A130" s="192"/>
      <c r="B130" s="193"/>
      <c r="C130" s="112">
        <v>2011</v>
      </c>
      <c r="D130" s="48">
        <v>2.8000000000000001E-2</v>
      </c>
      <c r="E130" s="113">
        <f t="shared" si="17"/>
        <v>0.27695396352051965</v>
      </c>
    </row>
    <row r="131" spans="1:5" x14ac:dyDescent="0.3">
      <c r="A131" s="192"/>
      <c r="B131" s="193"/>
      <c r="C131" s="112">
        <v>2012</v>
      </c>
      <c r="D131" s="48">
        <v>3.7499999999999999E-2</v>
      </c>
      <c r="E131" s="113">
        <f t="shared" si="17"/>
        <v>0.28733973715253913</v>
      </c>
    </row>
    <row r="132" spans="1:5" x14ac:dyDescent="0.3">
      <c r="A132" s="192"/>
      <c r="B132" s="193"/>
      <c r="C132" s="112">
        <v>2013</v>
      </c>
      <c r="D132" s="48">
        <v>2.8500000000000001E-2</v>
      </c>
      <c r="E132" s="113">
        <f t="shared" si="17"/>
        <v>0.2955289196613865</v>
      </c>
    </row>
    <row r="133" spans="1:5" x14ac:dyDescent="0.3">
      <c r="A133" s="192"/>
      <c r="B133" s="193"/>
      <c r="C133" s="112">
        <v>2014</v>
      </c>
      <c r="D133" s="48">
        <v>-5.0000000000000001E-3</v>
      </c>
      <c r="E133" s="113">
        <f t="shared" si="17"/>
        <v>0.29405127506307954</v>
      </c>
    </row>
    <row r="134" spans="1:5" x14ac:dyDescent="0.3">
      <c r="A134" s="192"/>
      <c r="B134" s="193"/>
      <c r="C134" s="112">
        <v>2015</v>
      </c>
      <c r="D134" s="48">
        <v>-8.9999999999999993E-3</v>
      </c>
      <c r="E134" s="113">
        <f t="shared" si="17"/>
        <v>0.2914048135875118</v>
      </c>
    </row>
    <row r="135" spans="1:5" x14ac:dyDescent="0.3">
      <c r="A135" s="194"/>
      <c r="B135" s="195"/>
      <c r="C135" s="112">
        <v>2016</v>
      </c>
      <c r="D135" s="48">
        <v>-1.6E-2</v>
      </c>
      <c r="E135" s="113">
        <f t="shared" si="17"/>
        <v>0.28674233657011161</v>
      </c>
    </row>
    <row r="136" spans="1:5" x14ac:dyDescent="0.3">
      <c r="A136" s="196"/>
      <c r="B136" s="197"/>
      <c r="C136" s="112">
        <v>2017</v>
      </c>
      <c r="D136" s="48">
        <v>-3.0000000000000001E-3</v>
      </c>
      <c r="E136" s="113">
        <f t="shared" ref="E136:E142" si="18">E135*D136+E135</f>
        <v>0.28588210956040128</v>
      </c>
    </row>
    <row r="137" spans="1:5" x14ac:dyDescent="0.3">
      <c r="A137" s="196"/>
      <c r="B137" s="197"/>
      <c r="C137" s="116">
        <v>2018</v>
      </c>
      <c r="D137" s="117">
        <v>1.35E-2</v>
      </c>
      <c r="E137" s="118">
        <f t="shared" si="18"/>
        <v>0.28974151803946668</v>
      </c>
    </row>
    <row r="138" spans="1:5" x14ac:dyDescent="0.3">
      <c r="A138" s="123"/>
      <c r="B138" s="124"/>
      <c r="C138" s="116">
        <v>2019</v>
      </c>
      <c r="D138" s="117">
        <v>0.03</v>
      </c>
      <c r="E138" s="126">
        <f t="shared" si="18"/>
        <v>0.29843376358065066</v>
      </c>
    </row>
    <row r="139" spans="1:5" x14ac:dyDescent="0.3">
      <c r="A139" s="127"/>
      <c r="B139" s="127"/>
      <c r="C139" s="112">
        <v>2020</v>
      </c>
      <c r="D139" s="48">
        <v>-7.4999999999999997E-3</v>
      </c>
      <c r="E139" s="119">
        <f t="shared" si="18"/>
        <v>0.29619551035379577</v>
      </c>
    </row>
    <row r="140" spans="1:5" x14ac:dyDescent="0.3">
      <c r="A140" s="127"/>
      <c r="B140" s="127"/>
      <c r="C140" s="112">
        <v>2021</v>
      </c>
      <c r="D140" s="48">
        <v>-1.8499999999999999E-2</v>
      </c>
      <c r="E140" s="119">
        <f t="shared" si="18"/>
        <v>0.29071589341225057</v>
      </c>
    </row>
    <row r="141" spans="1:5" s="128" customFormat="1" x14ac:dyDescent="0.3">
      <c r="A141" s="127"/>
      <c r="B141" s="127"/>
      <c r="C141" s="112">
        <v>2022</v>
      </c>
      <c r="D141" s="48">
        <v>7.9500000000000001E-2</v>
      </c>
      <c r="E141" s="119">
        <f t="shared" si="18"/>
        <v>0.31382780693852447</v>
      </c>
    </row>
    <row r="142" spans="1:5" s="128" customFormat="1" x14ac:dyDescent="0.3">
      <c r="A142" s="127"/>
      <c r="B142" s="127"/>
      <c r="C142" s="114">
        <v>2023</v>
      </c>
      <c r="D142" s="64">
        <v>0.2515</v>
      </c>
      <c r="E142" s="120">
        <f t="shared" si="18"/>
        <v>0.39275550038356338</v>
      </c>
    </row>
    <row r="143" spans="1:5" x14ac:dyDescent="0.3">
      <c r="A143" s="112"/>
      <c r="B143" s="112"/>
      <c r="C143" s="136"/>
      <c r="D143" s="136"/>
      <c r="E143" s="137" t="s">
        <v>38</v>
      </c>
    </row>
    <row r="144" spans="1:5" x14ac:dyDescent="0.3">
      <c r="A144" s="125"/>
      <c r="B144" s="125"/>
    </row>
  </sheetData>
  <mergeCells count="28">
    <mergeCell ref="A126:B137"/>
    <mergeCell ref="A66:E66"/>
    <mergeCell ref="A67:E67"/>
    <mergeCell ref="A69:E69"/>
    <mergeCell ref="A70:B70"/>
    <mergeCell ref="C70:E70"/>
    <mergeCell ref="A125:B125"/>
    <mergeCell ref="A71:B71"/>
    <mergeCell ref="A89:B89"/>
    <mergeCell ref="A107:B107"/>
    <mergeCell ref="A72:B83"/>
    <mergeCell ref="A90:B101"/>
    <mergeCell ref="A108:B119"/>
    <mergeCell ref="A68:E68"/>
    <mergeCell ref="A47:A58"/>
    <mergeCell ref="A1:E1"/>
    <mergeCell ref="A3:E3"/>
    <mergeCell ref="A4:E4"/>
    <mergeCell ref="B5:E5"/>
    <mergeCell ref="B6:C6"/>
    <mergeCell ref="A5:A7"/>
    <mergeCell ref="A8:A19"/>
    <mergeCell ref="B25:C25"/>
    <mergeCell ref="A25:A26"/>
    <mergeCell ref="A45:A46"/>
    <mergeCell ref="B45:C45"/>
    <mergeCell ref="A27:A38"/>
    <mergeCell ref="A2:E2"/>
  </mergeCells>
  <printOptions horizontalCentered="1" verticalCentered="1"/>
  <pageMargins left="0.70866141732283472" right="0.70866141732283472" top="0.74803149606299213" bottom="0.74803149606299213" header="0.31496062992125984" footer="0.31496062992125984"/>
  <pageSetup paperSize="9" scale="75"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2"/>
  <sheetViews>
    <sheetView topLeftCell="A28" zoomScaleNormal="100" workbookViewId="0">
      <selection activeCell="D42" sqref="D42"/>
    </sheetView>
  </sheetViews>
  <sheetFormatPr defaultRowHeight="14.4" x14ac:dyDescent="0.3"/>
  <cols>
    <col min="1" max="4" width="29.109375" customWidth="1"/>
    <col min="5" max="5" width="21.88671875" customWidth="1"/>
    <col min="6" max="6" width="17.6640625" customWidth="1"/>
  </cols>
  <sheetData>
    <row r="1" spans="1:5" ht="27.6" customHeight="1" x14ac:dyDescent="0.3">
      <c r="A1" s="214" t="s">
        <v>54</v>
      </c>
      <c r="B1" s="215"/>
      <c r="C1" s="215"/>
      <c r="D1" s="216"/>
    </row>
    <row r="2" spans="1:5" ht="27.6" customHeight="1" x14ac:dyDescent="0.3">
      <c r="A2" s="177" t="s">
        <v>63</v>
      </c>
      <c r="B2" s="178"/>
      <c r="C2" s="178"/>
      <c r="D2" s="179"/>
    </row>
    <row r="3" spans="1:5" x14ac:dyDescent="0.3">
      <c r="A3" s="54" t="s">
        <v>21</v>
      </c>
      <c r="B3" s="55" t="s">
        <v>22</v>
      </c>
      <c r="C3" s="55" t="s">
        <v>3</v>
      </c>
      <c r="D3" s="56" t="s">
        <v>4</v>
      </c>
    </row>
    <row r="4" spans="1:5" x14ac:dyDescent="0.3">
      <c r="A4" s="7">
        <v>1989</v>
      </c>
      <c r="B4" s="3"/>
      <c r="C4" s="4">
        <v>500000</v>
      </c>
      <c r="D4" s="6"/>
    </row>
    <row r="5" spans="1:5" x14ac:dyDescent="0.3">
      <c r="A5" s="7">
        <v>1990</v>
      </c>
      <c r="B5" s="3"/>
      <c r="C5" s="4">
        <v>500000</v>
      </c>
      <c r="D5" s="6"/>
    </row>
    <row r="6" spans="1:5" x14ac:dyDescent="0.3">
      <c r="A6" s="7">
        <v>1991</v>
      </c>
      <c r="B6" s="3"/>
      <c r="C6" s="4">
        <v>500000</v>
      </c>
      <c r="D6" s="6"/>
      <c r="E6" s="25"/>
    </row>
    <row r="7" spans="1:5" x14ac:dyDescent="0.3">
      <c r="A7" s="7">
        <v>1992</v>
      </c>
      <c r="B7" s="3"/>
      <c r="C7" s="4">
        <v>500000</v>
      </c>
      <c r="D7" s="6"/>
    </row>
    <row r="8" spans="1:5" x14ac:dyDescent="0.3">
      <c r="A8" s="7">
        <v>1993</v>
      </c>
      <c r="B8" s="3"/>
      <c r="C8" s="4">
        <v>500000</v>
      </c>
      <c r="D8" s="6"/>
    </row>
    <row r="9" spans="1:5" x14ac:dyDescent="0.3">
      <c r="A9" s="7">
        <v>1994</v>
      </c>
      <c r="B9" s="12"/>
      <c r="C9" s="4">
        <v>500000</v>
      </c>
      <c r="D9" s="8"/>
    </row>
    <row r="10" spans="1:5" x14ac:dyDescent="0.3">
      <c r="A10" s="7">
        <v>1995</v>
      </c>
      <c r="B10" s="12"/>
      <c r="C10" s="4">
        <v>500000</v>
      </c>
      <c r="D10" s="8"/>
    </row>
    <row r="11" spans="1:5" x14ac:dyDescent="0.3">
      <c r="A11" s="7">
        <v>1996</v>
      </c>
      <c r="B11" s="12"/>
      <c r="C11" s="4">
        <v>500000</v>
      </c>
      <c r="D11" s="8"/>
    </row>
    <row r="12" spans="1:5" x14ac:dyDescent="0.3">
      <c r="A12" s="7">
        <v>1997</v>
      </c>
      <c r="B12" s="12"/>
      <c r="C12" s="4">
        <v>500000</v>
      </c>
      <c r="D12" s="8"/>
    </row>
    <row r="13" spans="1:5" x14ac:dyDescent="0.3">
      <c r="A13" s="7">
        <v>1998</v>
      </c>
      <c r="B13" s="12"/>
      <c r="C13" s="4">
        <v>500000</v>
      </c>
      <c r="D13" s="8"/>
    </row>
    <row r="14" spans="1:5" x14ac:dyDescent="0.3">
      <c r="A14" s="7">
        <v>1999</v>
      </c>
      <c r="B14" s="12"/>
      <c r="C14" s="4">
        <v>500000</v>
      </c>
      <c r="D14" s="8"/>
    </row>
    <row r="15" spans="1:5" x14ac:dyDescent="0.3">
      <c r="A15" s="7">
        <v>2000</v>
      </c>
      <c r="B15" s="12">
        <v>1.2999999999999999E-2</v>
      </c>
      <c r="C15" s="4">
        <f>C14*B15+C14</f>
        <v>506500</v>
      </c>
      <c r="D15" s="8">
        <f t="shared" ref="D15" si="0">C15/1936.27</f>
        <v>261.5854193888249</v>
      </c>
    </row>
    <row r="16" spans="1:5" x14ac:dyDescent="0.3">
      <c r="A16" s="7">
        <v>2001</v>
      </c>
      <c r="B16" s="12">
        <v>4.65E-2</v>
      </c>
      <c r="C16" s="26">
        <v>530100</v>
      </c>
      <c r="D16" s="16">
        <f>C16/1936.27</f>
        <v>273.77380220733681</v>
      </c>
    </row>
    <row r="17" spans="1:7" x14ac:dyDescent="0.3">
      <c r="A17" s="7">
        <v>2002</v>
      </c>
      <c r="B17" s="12">
        <v>1.4999999999999999E-2</v>
      </c>
      <c r="C17" s="26"/>
      <c r="D17" s="16">
        <f t="shared" ref="D17:D32" si="1">D16*B17+D16</f>
        <v>277.88040924044685</v>
      </c>
      <c r="F17" s="24"/>
    </row>
    <row r="18" spans="1:7" x14ac:dyDescent="0.3">
      <c r="A18" s="7">
        <v>2003</v>
      </c>
      <c r="B18" s="12">
        <v>1.55E-2</v>
      </c>
      <c r="C18" s="26"/>
      <c r="D18" s="16">
        <f t="shared" si="1"/>
        <v>282.18755558367377</v>
      </c>
      <c r="F18" s="24"/>
    </row>
    <row r="19" spans="1:7" x14ac:dyDescent="0.3">
      <c r="A19" s="7">
        <v>2004</v>
      </c>
      <c r="B19" s="12">
        <v>1.7500000000000002E-2</v>
      </c>
      <c r="C19" s="26"/>
      <c r="D19" s="16">
        <f t="shared" si="1"/>
        <v>287.12583780638806</v>
      </c>
    </row>
    <row r="20" spans="1:7" x14ac:dyDescent="0.3">
      <c r="A20" s="7">
        <v>2005</v>
      </c>
      <c r="B20" s="12">
        <v>2.8000000000000001E-2</v>
      </c>
      <c r="C20" s="26"/>
      <c r="D20" s="16">
        <f t="shared" si="1"/>
        <v>295.16536126496692</v>
      </c>
    </row>
    <row r="21" spans="1:7" x14ac:dyDescent="0.3">
      <c r="A21" s="7">
        <v>2006</v>
      </c>
      <c r="B21" s="12">
        <v>2.8500000000000001E-2</v>
      </c>
      <c r="C21" s="26"/>
      <c r="D21" s="16">
        <f t="shared" si="1"/>
        <v>303.57757406101848</v>
      </c>
    </row>
    <row r="22" spans="1:7" x14ac:dyDescent="0.3">
      <c r="A22" s="7">
        <v>2007</v>
      </c>
      <c r="B22" s="12">
        <v>3.7499999999999999E-2</v>
      </c>
      <c r="C22" s="26"/>
      <c r="D22" s="16">
        <f t="shared" si="1"/>
        <v>314.96173308830669</v>
      </c>
    </row>
    <row r="23" spans="1:7" x14ac:dyDescent="0.3">
      <c r="A23" s="7">
        <v>2008</v>
      </c>
      <c r="B23" s="12">
        <v>2.5499999999999998E-2</v>
      </c>
      <c r="C23" s="26"/>
      <c r="D23" s="16">
        <f t="shared" si="1"/>
        <v>322.99325728205849</v>
      </c>
    </row>
    <row r="24" spans="1:7" x14ac:dyDescent="0.3">
      <c r="A24" s="7">
        <v>2009</v>
      </c>
      <c r="B24" s="12">
        <v>5.5E-2</v>
      </c>
      <c r="C24" s="26"/>
      <c r="D24" s="16">
        <f t="shared" si="1"/>
        <v>340.75788643257169</v>
      </c>
    </row>
    <row r="25" spans="1:7" x14ac:dyDescent="0.3">
      <c r="A25" s="7">
        <v>2010</v>
      </c>
      <c r="B25" s="12">
        <v>-3.4000000000000002E-2</v>
      </c>
      <c r="C25" s="26"/>
      <c r="D25" s="16">
        <f t="shared" si="1"/>
        <v>329.17211829386423</v>
      </c>
    </row>
    <row r="26" spans="1:7" x14ac:dyDescent="0.3">
      <c r="A26" s="7">
        <v>2011</v>
      </c>
      <c r="B26" s="12">
        <v>2.8000000000000001E-2</v>
      </c>
      <c r="C26" s="26"/>
      <c r="D26" s="16">
        <f t="shared" si="1"/>
        <v>338.38893760609244</v>
      </c>
    </row>
    <row r="27" spans="1:7" x14ac:dyDescent="0.3">
      <c r="A27" s="7">
        <v>2012</v>
      </c>
      <c r="B27" s="12">
        <v>3.7499999999999999E-2</v>
      </c>
      <c r="C27" s="26"/>
      <c r="D27" s="16">
        <f t="shared" si="1"/>
        <v>351.07852276632093</v>
      </c>
    </row>
    <row r="28" spans="1:7" x14ac:dyDescent="0.3">
      <c r="A28" s="7">
        <v>2013</v>
      </c>
      <c r="B28" s="12">
        <v>2.8500000000000001E-2</v>
      </c>
      <c r="C28" s="26"/>
      <c r="D28" s="16">
        <f t="shared" si="1"/>
        <v>361.08426066516108</v>
      </c>
    </row>
    <row r="29" spans="1:7" x14ac:dyDescent="0.3">
      <c r="A29" s="7">
        <v>2014</v>
      </c>
      <c r="B29" s="12">
        <v>-5.0000000000000001E-3</v>
      </c>
      <c r="C29" s="26"/>
      <c r="D29" s="16">
        <f t="shared" si="1"/>
        <v>359.27883936183525</v>
      </c>
    </row>
    <row r="30" spans="1:7" s="33" customFormat="1" x14ac:dyDescent="0.3">
      <c r="A30" s="7">
        <v>2015</v>
      </c>
      <c r="B30" s="53">
        <v>-8.9999999999999993E-3</v>
      </c>
      <c r="C30" s="3"/>
      <c r="D30" s="8">
        <f t="shared" si="1"/>
        <v>356.04532980757875</v>
      </c>
    </row>
    <row r="31" spans="1:7" x14ac:dyDescent="0.3">
      <c r="A31" s="7">
        <v>2016</v>
      </c>
      <c r="B31" s="12">
        <v>-1.6E-2</v>
      </c>
      <c r="C31" s="32"/>
      <c r="D31" s="8">
        <f t="shared" si="1"/>
        <v>350.3486045306575</v>
      </c>
      <c r="G31" s="33"/>
    </row>
    <row r="32" spans="1:7" x14ac:dyDescent="0.3">
      <c r="A32" s="61">
        <v>2017</v>
      </c>
      <c r="B32" s="12">
        <v>-3.0000000000000001E-3</v>
      </c>
      <c r="C32" s="32"/>
      <c r="D32" s="62">
        <f t="shared" si="1"/>
        <v>349.2975587170655</v>
      </c>
      <c r="G32" s="33"/>
    </row>
    <row r="33" spans="1:7" x14ac:dyDescent="0.3">
      <c r="A33" s="83">
        <v>2018</v>
      </c>
      <c r="B33" s="84">
        <v>1.35E-2</v>
      </c>
      <c r="C33" s="85"/>
      <c r="D33" s="74">
        <f>D32*B33+D32</f>
        <v>354.0130757597459</v>
      </c>
      <c r="G33" s="33"/>
    </row>
    <row r="34" spans="1:7" x14ac:dyDescent="0.3">
      <c r="A34" s="97">
        <v>2019</v>
      </c>
      <c r="B34" s="98">
        <v>0.03</v>
      </c>
      <c r="C34" s="99"/>
      <c r="D34" s="100">
        <f>D33*B34+D33</f>
        <v>364.6334680325383</v>
      </c>
      <c r="G34" s="33"/>
    </row>
    <row r="35" spans="1:7" x14ac:dyDescent="0.3">
      <c r="A35" s="138">
        <v>2020</v>
      </c>
      <c r="B35" s="139">
        <v>-7.4999999999999997E-3</v>
      </c>
      <c r="C35" s="101"/>
      <c r="D35" s="100">
        <f>D34*B35+D34</f>
        <v>361.89871702229425</v>
      </c>
    </row>
    <row r="36" spans="1:7" x14ac:dyDescent="0.3">
      <c r="A36" s="217" t="s">
        <v>68</v>
      </c>
      <c r="B36" s="217"/>
      <c r="C36" s="217"/>
      <c r="D36" s="217"/>
    </row>
    <row r="37" spans="1:7" x14ac:dyDescent="0.3">
      <c r="A37" s="218"/>
      <c r="B37" s="218"/>
      <c r="C37" s="218"/>
      <c r="D37" s="218"/>
    </row>
    <row r="38" spans="1:7" x14ac:dyDescent="0.3">
      <c r="A38" s="218"/>
      <c r="B38" s="218"/>
      <c r="C38" s="218"/>
      <c r="D38" s="218"/>
    </row>
    <row r="39" spans="1:7" ht="35.25" customHeight="1" x14ac:dyDescent="0.3">
      <c r="A39" s="218"/>
      <c r="B39" s="218"/>
      <c r="C39" s="218"/>
      <c r="D39" s="218"/>
    </row>
    <row r="40" spans="1:7" x14ac:dyDescent="0.3">
      <c r="A40" s="129">
        <v>2021</v>
      </c>
      <c r="B40" s="32"/>
      <c r="C40" s="32"/>
      <c r="D40" s="140">
        <v>2500</v>
      </c>
    </row>
    <row r="41" spans="1:7" x14ac:dyDescent="0.3">
      <c r="A41" s="138">
        <v>2022</v>
      </c>
      <c r="B41" s="98">
        <v>7.9500000000000001E-2</v>
      </c>
      <c r="C41" s="99"/>
      <c r="D41" s="100">
        <f>D40*B41+D40</f>
        <v>2698.75</v>
      </c>
    </row>
    <row r="42" spans="1:7" x14ac:dyDescent="0.3">
      <c r="A42" s="141">
        <v>2023</v>
      </c>
      <c r="B42" s="41">
        <v>0.2515</v>
      </c>
      <c r="C42" s="101"/>
      <c r="D42" s="142">
        <f>D41*B42+D41</f>
        <v>3377.4856250000003</v>
      </c>
    </row>
  </sheetData>
  <mergeCells count="3">
    <mergeCell ref="A1:D1"/>
    <mergeCell ref="A2:D2"/>
    <mergeCell ref="A36:D39"/>
  </mergeCells>
  <printOptions horizontalCentered="1" verticalCentered="1"/>
  <pageMargins left="0.70866141732283472" right="0.70866141732283472" top="0.74803149606299213" bottom="0.74803149606299213"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
  <sheetViews>
    <sheetView tabSelected="1" zoomScaleNormal="100" workbookViewId="0">
      <selection activeCell="B2" sqref="B2"/>
    </sheetView>
  </sheetViews>
  <sheetFormatPr defaultColWidth="8.88671875" defaultRowHeight="13.8" x14ac:dyDescent="0.3"/>
  <cols>
    <col min="1" max="1" width="34" style="20" customWidth="1"/>
    <col min="2" max="2" width="52.5546875" style="20" customWidth="1"/>
    <col min="3" max="3" width="26.6640625" style="20" customWidth="1"/>
    <col min="4" max="4" width="26.5546875" style="20" customWidth="1"/>
    <col min="5" max="16384" width="8.88671875" style="20"/>
  </cols>
  <sheetData>
    <row r="1" spans="1:4" ht="53.4" customHeight="1" x14ac:dyDescent="0.3">
      <c r="A1" s="219" t="s">
        <v>55</v>
      </c>
      <c r="B1" s="220"/>
      <c r="C1" s="220"/>
      <c r="D1" s="221"/>
    </row>
    <row r="2" spans="1:4" ht="232.95" customHeight="1" x14ac:dyDescent="0.3">
      <c r="A2" s="57" t="s">
        <v>56</v>
      </c>
      <c r="B2" s="58" t="s">
        <v>69</v>
      </c>
      <c r="C2" s="58" t="s">
        <v>57</v>
      </c>
      <c r="D2" s="59" t="s">
        <v>61</v>
      </c>
    </row>
    <row r="3" spans="1:4" ht="155.4" customHeight="1" thickBot="1" x14ac:dyDescent="0.35">
      <c r="A3" s="34" t="s">
        <v>58</v>
      </c>
      <c r="B3" s="35" t="s">
        <v>59</v>
      </c>
      <c r="C3" s="35" t="s">
        <v>60</v>
      </c>
      <c r="D3" s="21" t="s">
        <v>62</v>
      </c>
    </row>
  </sheetData>
  <mergeCells count="1">
    <mergeCell ref="A1:D1"/>
  </mergeCells>
  <printOptions horizontalCentered="1" verticalCentered="1"/>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A22" workbookViewId="0"/>
  </sheetViews>
  <sheetFormatPr defaultRowHeight="14.4" x14ac:dyDescent="0.3"/>
  <sheetData/>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4" x14ac:dyDescent="0.3"/>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2</vt:i4>
      </vt:variant>
    </vt:vector>
  </HeadingPairs>
  <TitlesOfParts>
    <vt:vector size="9" baseType="lpstr">
      <vt:lpstr>DI 19 luglio 1989</vt:lpstr>
      <vt:lpstr>DI 15 novembre 1995</vt:lpstr>
      <vt:lpstr>Legge 27 dicembre 1996 n 296</vt:lpstr>
      <vt:lpstr>Misura minima applicabile</vt:lpstr>
      <vt:lpstr>Canoni Autorità Portuali</vt:lpstr>
      <vt:lpstr>Foglio1</vt:lpstr>
      <vt:lpstr>Foglio2</vt:lpstr>
      <vt:lpstr>'DI 15 novembre 1995'!Area_stampa</vt:lpstr>
      <vt:lpstr>'DI 19 luglio 1989'!Area_stampa</vt:lpstr>
    </vt:vector>
  </TitlesOfParts>
  <Company>Ministero delle Infrastrutture e dei Trasporti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Biciocchi Riccardo</dc:creator>
  <cp:lastModifiedBy>Barba Silvana</cp:lastModifiedBy>
  <cp:lastPrinted>2017-12-15T09:40:51Z</cp:lastPrinted>
  <dcterms:created xsi:type="dcterms:W3CDTF">2013-12-10T10:50:32Z</dcterms:created>
  <dcterms:modified xsi:type="dcterms:W3CDTF">2022-11-30T10:11:29Z</dcterms:modified>
</cp:coreProperties>
</file>